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o.costadone\Downloads\1.0 Download_2022-02-24\2.2 Stagione 2023-2024\2023-2024 Tabellini-Statistiche-Raccogli formazioni (V 2024-04-24)\"/>
    </mc:Choice>
  </mc:AlternateContent>
  <xr:revisionPtr revIDLastSave="0" documentId="8_{FE9B10C2-1206-4BFC-BC01-9598AFDF9A1D}" xr6:coauthVersionLast="47" xr6:coauthVersionMax="47" xr10:uidLastSave="{00000000-0000-0000-0000-000000000000}"/>
  <bookViews>
    <workbookView xWindow="28680" yWindow="3135" windowWidth="29040" windowHeight="15840" tabRatio="601" xr2:uid="{00000000-000D-0000-FFFF-FFFF00000000}"/>
  </bookViews>
  <sheets>
    <sheet name="Campionato" sheetId="34" r:id="rId1"/>
    <sheet name="Classifiche avulse" sheetId="35" r:id="rId2"/>
  </sheets>
  <definedNames>
    <definedName name="_xlnm.Print_Area" localSheetId="0">Campionato!$A$1:$Z$80</definedName>
    <definedName name="_xlnm.Print_Area" localSheetId="1">'Classifiche avulse'!$A$1:$F$38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35" l="1"/>
  <c r="E37" i="35"/>
  <c r="E36" i="35"/>
  <c r="E35" i="35"/>
  <c r="F38" i="35" s="1"/>
  <c r="E33" i="35"/>
  <c r="E32" i="35"/>
  <c r="E31" i="35"/>
  <c r="E30" i="35"/>
  <c r="F33" i="35" s="1"/>
  <c r="F28" i="35"/>
  <c r="E28" i="35"/>
  <c r="E27" i="35"/>
  <c r="E26" i="35"/>
  <c r="E25" i="35"/>
  <c r="E23" i="35"/>
  <c r="E22" i="35"/>
  <c r="E21" i="35"/>
  <c r="F23" i="35" s="1"/>
  <c r="E20" i="35"/>
  <c r="F18" i="35"/>
  <c r="E18" i="35"/>
  <c r="E17" i="35"/>
  <c r="E16" i="35"/>
  <c r="E15" i="35"/>
  <c r="E13" i="35"/>
  <c r="E12" i="35"/>
  <c r="E11" i="35"/>
  <c r="F13" i="35" s="1"/>
  <c r="E10" i="35"/>
  <c r="E8" i="35"/>
  <c r="E7" i="35"/>
  <c r="E6" i="35"/>
  <c r="E5" i="35"/>
  <c r="F8" i="35" s="1"/>
  <c r="S103" i="34" l="1"/>
  <c r="R103" i="34"/>
  <c r="U102" i="34"/>
  <c r="U101" i="34"/>
  <c r="U100" i="34"/>
  <c r="U99" i="34"/>
  <c r="U98" i="34"/>
  <c r="U97" i="34"/>
  <c r="U96" i="34"/>
  <c r="U95" i="34"/>
  <c r="U94" i="34"/>
  <c r="U93" i="34"/>
  <c r="U103" i="34" l="1"/>
  <c r="S54" i="34"/>
  <c r="R54" i="34"/>
  <c r="U53" i="34"/>
  <c r="U52" i="34"/>
  <c r="U51" i="34"/>
  <c r="U50" i="34"/>
  <c r="U49" i="34"/>
  <c r="U48" i="34"/>
  <c r="U46" i="34"/>
  <c r="U47" i="34"/>
  <c r="U44" i="34"/>
  <c r="U45" i="34"/>
  <c r="U54" i="34" l="1"/>
  <c r="S42" i="34"/>
  <c r="E38" i="34"/>
  <c r="L38" i="34"/>
  <c r="R38" i="34"/>
  <c r="Y38" i="34"/>
  <c r="E40" i="34"/>
  <c r="L40" i="34"/>
  <c r="R40" i="34"/>
  <c r="Y40" i="34"/>
  <c r="C41" i="34"/>
  <c r="D41" i="34"/>
  <c r="J41" i="34"/>
  <c r="K41" i="34"/>
  <c r="P41" i="34"/>
  <c r="Q41" i="34"/>
  <c r="R41" i="34" s="1"/>
  <c r="S41" i="34" s="1"/>
  <c r="W41" i="34"/>
  <c r="X41" i="34"/>
  <c r="E59" i="34"/>
  <c r="Z42" i="34"/>
  <c r="D20" i="34"/>
  <c r="E17" i="34"/>
  <c r="K43" i="34"/>
  <c r="J43" i="34"/>
  <c r="I43" i="34"/>
  <c r="C43" i="34"/>
  <c r="X22" i="34"/>
  <c r="W22" i="34"/>
  <c r="V22" i="34"/>
  <c r="P22" i="34"/>
  <c r="K22" i="34"/>
  <c r="J22" i="34"/>
  <c r="I22" i="34"/>
  <c r="C22" i="34"/>
  <c r="X1" i="34"/>
  <c r="W1" i="34"/>
  <c r="V1" i="34"/>
  <c r="P1" i="34"/>
  <c r="O1" i="34"/>
  <c r="P3" i="34"/>
  <c r="L17" i="34"/>
  <c r="R17" i="34"/>
  <c r="Y17" i="34"/>
  <c r="X20" i="34"/>
  <c r="W20" i="34"/>
  <c r="Y19" i="34"/>
  <c r="E19" i="34"/>
  <c r="L19" i="34"/>
  <c r="R19" i="34"/>
  <c r="C20" i="34"/>
  <c r="J20" i="34"/>
  <c r="K20" i="34"/>
  <c r="P20" i="34"/>
  <c r="Q20" i="34"/>
  <c r="F21" i="34"/>
  <c r="M21" i="34"/>
  <c r="S21" i="34"/>
  <c r="Z21" i="34"/>
  <c r="B22" i="34"/>
  <c r="O22" i="34"/>
  <c r="C24" i="34"/>
  <c r="P24" i="34"/>
  <c r="F42" i="34"/>
  <c r="M42" i="34"/>
  <c r="B43" i="34"/>
  <c r="C45" i="34"/>
  <c r="D62" i="34"/>
  <c r="C62" i="34"/>
  <c r="E61" i="34"/>
  <c r="L59" i="34"/>
  <c r="L61" i="34"/>
  <c r="J62" i="34"/>
  <c r="K62" i="34"/>
  <c r="F63" i="34"/>
  <c r="M63" i="34"/>
  <c r="C88" i="34"/>
  <c r="D88" i="34"/>
  <c r="J89" i="34"/>
  <c r="K89" i="34"/>
  <c r="P90" i="34"/>
  <c r="Q90" i="34"/>
  <c r="L41" i="34" l="1"/>
  <c r="M41" i="34" s="1"/>
  <c r="Y41" i="34"/>
  <c r="Z41" i="34" s="1"/>
  <c r="L62" i="34"/>
  <c r="M62" i="34" s="1"/>
  <c r="E41" i="34"/>
  <c r="E42" i="34" s="1"/>
  <c r="L20" i="34"/>
  <c r="L21" i="34" s="1"/>
  <c r="S20" i="34"/>
  <c r="Y20" i="34"/>
  <c r="Y21" i="34" s="1"/>
  <c r="E62" i="34"/>
  <c r="F62" i="34" s="1"/>
  <c r="R42" i="34"/>
  <c r="E20" i="34"/>
  <c r="E21" i="34" s="1"/>
  <c r="Y42" i="34" l="1"/>
  <c r="L42" i="34"/>
  <c r="M20" i="34"/>
  <c r="L63" i="34"/>
  <c r="E63" i="34"/>
  <c r="Z20" i="34"/>
  <c r="R21" i="34"/>
</calcChain>
</file>

<file path=xl/sharedStrings.xml><?xml version="1.0" encoding="utf-8"?>
<sst xmlns="http://schemas.openxmlformats.org/spreadsheetml/2006/main" count="681" uniqueCount="197">
  <si>
    <t>Giocatore</t>
  </si>
  <si>
    <t>Form.</t>
  </si>
  <si>
    <t>Ruolo</t>
  </si>
  <si>
    <t>Incontro</t>
  </si>
  <si>
    <t>Data</t>
  </si>
  <si>
    <t>Voto</t>
  </si>
  <si>
    <t>Reti</t>
  </si>
  <si>
    <t>X</t>
  </si>
  <si>
    <t>Coefficiente casalingo</t>
  </si>
  <si>
    <t>Coefficiente formazione</t>
  </si>
  <si>
    <t>Coefficiente difesa</t>
  </si>
  <si>
    <t>Modulo</t>
  </si>
  <si>
    <t>N.B.: Se trovate degli errori comunicateli a: rghiaccio@virgilio.it; grazie per la collaborazione!!!</t>
  </si>
  <si>
    <t>Nuovi coefficienti difesa</t>
  </si>
  <si>
    <t>P</t>
  </si>
  <si>
    <t>s.v.</t>
  </si>
  <si>
    <t>voto</t>
  </si>
  <si>
    <t>D</t>
  </si>
  <si>
    <t>Somma da raggiungere</t>
  </si>
  <si>
    <t>Media</t>
  </si>
  <si>
    <t>CAMPIONATO</t>
  </si>
  <si>
    <t>GIORNATA</t>
  </si>
  <si>
    <t>N.</t>
  </si>
  <si>
    <t>CLASSIFICA</t>
  </si>
  <si>
    <t>P.ti</t>
  </si>
  <si>
    <t>PG</t>
  </si>
  <si>
    <t>GF</t>
  </si>
  <si>
    <t>GS</t>
  </si>
  <si>
    <t>Diff.</t>
  </si>
  <si>
    <t>Mambese-Biglia</t>
  </si>
  <si>
    <t>Sfingi</t>
  </si>
  <si>
    <t>Peggiorina</t>
  </si>
  <si>
    <t>Dietetic</t>
  </si>
  <si>
    <t>Nanuk</t>
  </si>
  <si>
    <t>Badounfi</t>
  </si>
  <si>
    <t>Celtic Palinuro</t>
  </si>
  <si>
    <t>Bellicavelli</t>
  </si>
  <si>
    <t>2 Calzini</t>
  </si>
  <si>
    <t>Felce &amp; Mirtillo</t>
  </si>
  <si>
    <t>ANNO 2023/2024</t>
  </si>
  <si>
    <t>DIETETIC</t>
  </si>
  <si>
    <t>MAMBESE-BIGLIA</t>
  </si>
  <si>
    <t>23/05/2024</t>
  </si>
  <si>
    <t>SFINGI</t>
  </si>
  <si>
    <t>CELTIC PALINURO</t>
  </si>
  <si>
    <t>PEGGIORINA</t>
  </si>
  <si>
    <t>FELCE &amp; MIRTILLO</t>
  </si>
  <si>
    <t>NANUK</t>
  </si>
  <si>
    <t>BADOUNFI</t>
  </si>
  <si>
    <t>BELLICAVELLI</t>
  </si>
  <si>
    <t>2 CALZINI</t>
  </si>
  <si>
    <t>CRAGNO Alessio</t>
  </si>
  <si>
    <t>Sas</t>
  </si>
  <si>
    <t>GYOMBER Norbert</t>
  </si>
  <si>
    <t>Sal</t>
  </si>
  <si>
    <t>FLORENZI Alessandro</t>
  </si>
  <si>
    <t>Mil</t>
  </si>
  <si>
    <t>LAZZARI Manuel</t>
  </si>
  <si>
    <t>Laz</t>
  </si>
  <si>
    <t>FABBIAN Giovanni</t>
  </si>
  <si>
    <t>Bol</t>
  </si>
  <si>
    <t>C</t>
  </si>
  <si>
    <t>BARELLA Nicolò</t>
  </si>
  <si>
    <t>Int</t>
  </si>
  <si>
    <t>VECINO Matias</t>
  </si>
  <si>
    <t>ORSOLINI Riccardo</t>
  </si>
  <si>
    <t>ILING-JUNIOR Samuel</t>
  </si>
  <si>
    <t>Juv</t>
  </si>
  <si>
    <t>THURAM Marcus</t>
  </si>
  <si>
    <t>A</t>
  </si>
  <si>
    <t>LUCCA Lorenzo</t>
  </si>
  <si>
    <t>Udi</t>
  </si>
  <si>
    <t>CARNESECCHI Marco</t>
  </si>
  <si>
    <t>Ata</t>
  </si>
  <si>
    <t>LUCUMI Jhon</t>
  </si>
  <si>
    <t>ROMAGNOLI Alessio</t>
  </si>
  <si>
    <t>GABBIA Matteo</t>
  </si>
  <si>
    <t>RUGGERI Matteo</t>
  </si>
  <si>
    <t>COLPANI Andrea</t>
  </si>
  <si>
    <t>Mon</t>
  </si>
  <si>
    <t>PESSINA Matteo</t>
  </si>
  <si>
    <t>FRENDRUP Morten</t>
  </si>
  <si>
    <t>Gen</t>
  </si>
  <si>
    <t>BENNACER Ismael</t>
  </si>
  <si>
    <t>ZAPATA Duvan</t>
  </si>
  <si>
    <t>Tor</t>
  </si>
  <si>
    <t>LOOKMAN Ademola</t>
  </si>
  <si>
    <t>FIORILLO Vincenzo</t>
  </si>
  <si>
    <t>PONGRACIC Marin</t>
  </si>
  <si>
    <t>Lec</t>
  </si>
  <si>
    <t>GILA Mario</t>
  </si>
  <si>
    <t>DUMFRIES Denzel</t>
  </si>
  <si>
    <t>REIJNDERS Tijjani</t>
  </si>
  <si>
    <t>SUSLOV Tomas</t>
  </si>
  <si>
    <t>Ver</t>
  </si>
  <si>
    <t>URBANSKI Kacper</t>
  </si>
  <si>
    <t>SAMARDZIC Lazar</t>
  </si>
  <si>
    <t>ARNAUTOVIC Marko</t>
  </si>
  <si>
    <t>DJURIC Milan</t>
  </si>
  <si>
    <t>SCAMACCA Gianluca</t>
  </si>
  <si>
    <t>MERET Alex</t>
  </si>
  <si>
    <t>Nap</t>
  </si>
  <si>
    <t>BIJOL Jaka</t>
  </si>
  <si>
    <t>BIRAGHI Cristiano</t>
  </si>
  <si>
    <t>Fio</t>
  </si>
  <si>
    <t>CALABRIA Davide</t>
  </si>
  <si>
    <t>ANGUISSA André Zambo</t>
  </si>
  <si>
    <t>MALEH Youssef</t>
  </si>
  <si>
    <t>Emp</t>
  </si>
  <si>
    <t>TAMEZE Adrien</t>
  </si>
  <si>
    <t>ROVELLA Nicolo</t>
  </si>
  <si>
    <t>ZACCAGNI Mattia</t>
  </si>
  <si>
    <t>EKUBAN Caleb</t>
  </si>
  <si>
    <t>CHEDDIRA Walid</t>
  </si>
  <si>
    <t>Fro</t>
  </si>
  <si>
    <t>TERRACCIANO Pietro</t>
  </si>
  <si>
    <t>ANGELINO Jose</t>
  </si>
  <si>
    <t>Rom</t>
  </si>
  <si>
    <t>OLIVERA Mathías</t>
  </si>
  <si>
    <t>MILENKOVIC Nikola</t>
  </si>
  <si>
    <t>CRISTANTE Bryan</t>
  </si>
  <si>
    <t>POLITANO Matteo</t>
  </si>
  <si>
    <t>FRATTESI Davide</t>
  </si>
  <si>
    <t>KAMADA Daichi</t>
  </si>
  <si>
    <t>GUDMUNDSSON Albert</t>
  </si>
  <si>
    <t>VLAHOVIC Dusan</t>
  </si>
  <si>
    <t>CHIESA Federico</t>
  </si>
  <si>
    <t>LEALI Nicola</t>
  </si>
  <si>
    <t>MANCINI Gianluca</t>
  </si>
  <si>
    <t>NDICKA Evan</t>
  </si>
  <si>
    <t>BELLANOVA Raoul</t>
  </si>
  <si>
    <t>HERNANDEZ Theo</t>
  </si>
  <si>
    <t>CALHANOGLU Hakan</t>
  </si>
  <si>
    <t>GYASI Emmanuel</t>
  </si>
  <si>
    <t>ADLI Yacine</t>
  </si>
  <si>
    <t>PRATI Matteo</t>
  </si>
  <si>
    <t>Cag</t>
  </si>
  <si>
    <t>YILDIZ Kenan</t>
  </si>
  <si>
    <t>DYBALA Paulo</t>
  </si>
  <si>
    <t>RAVAGLIA Federico</t>
  </si>
  <si>
    <t>BUONGIORNO Alessandro</t>
  </si>
  <si>
    <t>DI LORENZO Giovanni</t>
  </si>
  <si>
    <t>PEREZ Nehuen</t>
  </si>
  <si>
    <t>LOBOTKA Stanislav</t>
  </si>
  <si>
    <t>PASALIC Mario</t>
  </si>
  <si>
    <t>GONZALEZ Joan</t>
  </si>
  <si>
    <t>PELLEGRINI Lorenzo</t>
  </si>
  <si>
    <t>PULISIC Christian</t>
  </si>
  <si>
    <t>IMMOBILE Ciro</t>
  </si>
  <si>
    <t>CASTELLANOS Valentin</t>
  </si>
  <si>
    <t>PROVEDEL Ivan</t>
  </si>
  <si>
    <t>DIMARCO Federico</t>
  </si>
  <si>
    <t>DANILO -</t>
  </si>
  <si>
    <t>KAMARA Hassane</t>
  </si>
  <si>
    <t>NANDEZ Nahitan</t>
  </si>
  <si>
    <t>GUENDOUZI Matteo</t>
  </si>
  <si>
    <t>ARTHUR -</t>
  </si>
  <si>
    <t>SAELEMAEKERS Alexis</t>
  </si>
  <si>
    <t>SOULE Matias</t>
  </si>
  <si>
    <t>ABRAHAM Tammy</t>
  </si>
  <si>
    <t>NIANG M'Baye</t>
  </si>
  <si>
    <t>AUDERO Emil</t>
  </si>
  <si>
    <t>MASINA Adam</t>
  </si>
  <si>
    <t>TOMORI Fikayo</t>
  </si>
  <si>
    <t>MARUSIC Adam</t>
  </si>
  <si>
    <t>VASQUEZ Johan</t>
  </si>
  <si>
    <t>LAZOVIC Darko</t>
  </si>
  <si>
    <t>KOOPMEINERS Teun</t>
  </si>
  <si>
    <t>BONAVENTURA Giacomo</t>
  </si>
  <si>
    <t>BRESCIANINI Marco</t>
  </si>
  <si>
    <t>GIROUD Olivier</t>
  </si>
  <si>
    <t>GONZALEZ Nicolas</t>
  </si>
  <si>
    <t>SVILAR Mile</t>
  </si>
  <si>
    <t>SPENCE Djed</t>
  </si>
  <si>
    <t>MARTIN Aaron</t>
  </si>
  <si>
    <t>ZERBIN Alessio</t>
  </si>
  <si>
    <t>ANDERSON Felipe</t>
  </si>
  <si>
    <t>DE KETELAERE Charles</t>
  </si>
  <si>
    <t>ALCARAZ Carlos</t>
  </si>
  <si>
    <t>BARRENECHEA Enzo</t>
  </si>
  <si>
    <t>NZOLA M'Bala</t>
  </si>
  <si>
    <t>KVARATSKHELIA Khvicha</t>
  </si>
  <si>
    <t>LEAO Rafael</t>
  </si>
  <si>
    <t>G</t>
  </si>
  <si>
    <t>Squadra</t>
  </si>
  <si>
    <t>Totale</t>
  </si>
  <si>
    <t>Generale</t>
  </si>
  <si>
    <t>Punti</t>
  </si>
  <si>
    <t>(*)</t>
  </si>
  <si>
    <t>(*) Classifica avulsa</t>
  </si>
  <si>
    <t>Per la classifica finale, in caso di parità di punti di valuterà la classifica avulsa, successivamente</t>
  </si>
  <si>
    <t>punti</t>
  </si>
  <si>
    <t>differenza reti</t>
  </si>
  <si>
    <t>reti segnate</t>
  </si>
  <si>
    <t>reti segnate in trasferta valgono doppio</t>
  </si>
  <si>
    <t>differenza reti complessiva</t>
  </si>
  <si>
    <t>reti segnate complessivamente in campionato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</si>
</sst>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9" x14ac:knownFonts="1">
    <font>
      <sz val="12"/>
      <name val="Times New Roman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</font>
    <font>
      <sz val="12"/>
      <color rgb="FFFF0000"/>
      <name val="Times New Roman"/>
      <family val="1"/>
    </font>
    <font>
      <b/>
      <sz val="10"/>
      <color rgb="FF00B05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1" fontId="3" fillId="0" borderId="0" xfId="0" applyNumberFormat="1" applyFont="1"/>
    <xf numFmtId="1" fontId="2" fillId="0" borderId="0" xfId="0" applyNumberFormat="1" applyFont="1"/>
    <xf numFmtId="0" fontId="1" fillId="2" borderId="5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3" fillId="0" borderId="5" xfId="0" applyFont="1" applyFill="1" applyBorder="1"/>
    <xf numFmtId="0" fontId="2" fillId="0" borderId="4" xfId="1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/>
    <xf numFmtId="164" fontId="2" fillId="0" borderId="7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1" xfId="0" applyFont="1" applyFill="1" applyBorder="1"/>
    <xf numFmtId="2" fontId="2" fillId="0" borderId="5" xfId="0" applyNumberFormat="1" applyFont="1" applyFill="1" applyBorder="1"/>
    <xf numFmtId="1" fontId="2" fillId="0" borderId="5" xfId="0" applyNumberFormat="1" applyFont="1" applyFill="1" applyBorder="1"/>
    <xf numFmtId="0" fontId="2" fillId="0" borderId="7" xfId="0" applyFont="1" applyFill="1" applyBorder="1" applyAlignment="1">
      <alignment horizontal="left"/>
    </xf>
    <xf numFmtId="3" fontId="3" fillId="0" borderId="7" xfId="0" applyNumberFormat="1" applyFont="1" applyFill="1" applyBorder="1"/>
    <xf numFmtId="0" fontId="3" fillId="0" borderId="7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14" fontId="2" fillId="0" borderId="0" xfId="0" quotePrefix="1" applyNumberFormat="1" applyFont="1" applyFill="1" applyBorder="1"/>
    <xf numFmtId="0" fontId="3" fillId="0" borderId="0" xfId="0" quotePrefix="1" applyFont="1" applyFill="1" applyBorder="1"/>
    <xf numFmtId="14" fontId="2" fillId="0" borderId="0" xfId="0" applyNumberFormat="1" applyFont="1" applyFill="1" applyBorder="1"/>
    <xf numFmtId="14" fontId="3" fillId="0" borderId="0" xfId="0" applyNumberFormat="1" applyFont="1" applyFill="1" applyBorder="1"/>
    <xf numFmtId="0" fontId="2" fillId="0" borderId="0" xfId="0" quotePrefix="1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0" xfId="1" applyFont="1" applyFill="1" applyBorder="1"/>
    <xf numFmtId="0" fontId="3" fillId="0" borderId="0" xfId="0" applyFont="1" applyFill="1" applyBorder="1" applyAlignment="1">
      <alignment horizontal="left"/>
    </xf>
    <xf numFmtId="165" fontId="2" fillId="0" borderId="0" xfId="0" applyNumberFormat="1" applyFont="1" applyFill="1" applyBorder="1"/>
    <xf numFmtId="2" fontId="2" fillId="0" borderId="0" xfId="0" applyNumberFormat="1" applyFont="1" applyFill="1" applyBorder="1"/>
    <xf numFmtId="164" fontId="2" fillId="0" borderId="0" xfId="0" applyNumberFormat="1" applyFont="1" applyFill="1" applyBorder="1"/>
    <xf numFmtId="0" fontId="1" fillId="0" borderId="0" xfId="0" applyFont="1" applyFill="1" applyBorder="1"/>
    <xf numFmtId="1" fontId="3" fillId="0" borderId="0" xfId="0" applyNumberFormat="1" applyFont="1" applyFill="1" applyBorder="1"/>
    <xf numFmtId="1" fontId="2" fillId="0" borderId="0" xfId="0" applyNumberFormat="1" applyFont="1" applyFill="1" applyBorder="1"/>
    <xf numFmtId="0" fontId="2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2" fillId="0" borderId="0" xfId="2" applyFont="1" applyFill="1" applyBorder="1"/>
    <xf numFmtId="0" fontId="10" fillId="0" borderId="0" xfId="0" applyFont="1" applyFill="1" applyBorder="1" applyAlignment="1">
      <alignment horizontal="center"/>
    </xf>
    <xf numFmtId="165" fontId="2" fillId="2" borderId="0" xfId="0" applyNumberFormat="1" applyFont="1" applyFill="1" applyBorder="1"/>
    <xf numFmtId="0" fontId="1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Fill="1" applyBorder="1"/>
    <xf numFmtId="1" fontId="7" fillId="0" borderId="0" xfId="0" applyNumberFormat="1" applyFont="1" applyFill="1" applyBorder="1"/>
    <xf numFmtId="1" fontId="8" fillId="0" borderId="0" xfId="0" applyNumberFormat="1" applyFont="1" applyFill="1" applyBorder="1"/>
    <xf numFmtId="0" fontId="11" fillId="0" borderId="0" xfId="0" applyFont="1" applyFill="1" applyBorder="1"/>
    <xf numFmtId="1" fontId="11" fillId="0" borderId="0" xfId="0" applyNumberFormat="1" applyFont="1" applyFill="1" applyBorder="1"/>
    <xf numFmtId="0" fontId="12" fillId="0" borderId="0" xfId="0" applyFont="1"/>
    <xf numFmtId="0" fontId="13" fillId="0" borderId="0" xfId="0" applyFont="1"/>
    <xf numFmtId="0" fontId="14" fillId="0" borderId="11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5" fillId="3" borderId="16" xfId="0" applyFont="1" applyFill="1" applyBorder="1" applyAlignment="1">
      <alignment horizontal="center" vertical="top" wrapText="1"/>
    </xf>
    <xf numFmtId="0" fontId="15" fillId="3" borderId="17" xfId="0" applyFont="1" applyFill="1" applyBorder="1" applyAlignment="1">
      <alignment horizontal="center" vertical="top" wrapText="1"/>
    </xf>
    <xf numFmtId="0" fontId="15" fillId="3" borderId="18" xfId="0" applyFont="1" applyFill="1" applyBorder="1" applyAlignment="1">
      <alignment horizontal="center" vertical="top" wrapText="1"/>
    </xf>
    <xf numFmtId="0" fontId="16" fillId="3" borderId="9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center" vertical="top" wrapText="1"/>
    </xf>
    <xf numFmtId="0" fontId="15" fillId="3" borderId="10" xfId="0" applyFont="1" applyFill="1" applyBorder="1" applyAlignment="1">
      <alignment horizontal="right" vertical="top" wrapText="1"/>
    </xf>
    <xf numFmtId="0" fontId="15" fillId="3" borderId="19" xfId="0" applyFont="1" applyFill="1" applyBorder="1" applyAlignment="1">
      <alignment horizontal="right" vertical="top" wrapText="1"/>
    </xf>
    <xf numFmtId="0" fontId="18" fillId="0" borderId="0" xfId="0" applyFont="1"/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0" fontId="15" fillId="4" borderId="18" xfId="0" applyFont="1" applyFill="1" applyBorder="1" applyAlignment="1">
      <alignment horizontal="center" vertical="top" wrapText="1"/>
    </xf>
    <xf numFmtId="0" fontId="16" fillId="4" borderId="9" xfId="0" applyFont="1" applyFill="1" applyBorder="1" applyAlignment="1">
      <alignment horizontal="left" vertical="top" wrapText="1"/>
    </xf>
    <xf numFmtId="0" fontId="17" fillId="4" borderId="10" xfId="0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right" vertical="top" wrapText="1"/>
    </xf>
    <xf numFmtId="0" fontId="15" fillId="4" borderId="19" xfId="0" applyFont="1" applyFill="1" applyBorder="1" applyAlignment="1">
      <alignment horizontal="right" vertical="top" wrapText="1"/>
    </xf>
    <xf numFmtId="0" fontId="15" fillId="5" borderId="16" xfId="0" applyFont="1" applyFill="1" applyBorder="1" applyAlignment="1">
      <alignment horizontal="center" vertical="top" wrapText="1"/>
    </xf>
    <xf numFmtId="0" fontId="15" fillId="5" borderId="17" xfId="0" applyFont="1" applyFill="1" applyBorder="1" applyAlignment="1">
      <alignment horizontal="center" vertical="top" wrapText="1"/>
    </xf>
    <xf numFmtId="0" fontId="15" fillId="5" borderId="18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right" vertical="top" wrapText="1"/>
    </xf>
    <xf numFmtId="0" fontId="15" fillId="5" borderId="19" xfId="0" applyFont="1" applyFill="1" applyBorder="1" applyAlignment="1">
      <alignment horizontal="right" vertical="top" wrapText="1"/>
    </xf>
  </cellXfs>
  <cellStyles count="3">
    <cellStyle name="Normale" xfId="0" builtinId="0"/>
    <cellStyle name="Normale 2" xfId="1" xr:uid="{00000000-0005-0000-0000-000001000000}"/>
    <cellStyle name="Normale 3" xfId="2" xr:uid="{B1D7CECD-15A8-4F87-949F-52E647FC08A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7"/>
  <sheetViews>
    <sheetView tabSelected="1" zoomScale="90" zoomScaleNormal="90" workbookViewId="0"/>
  </sheetViews>
  <sheetFormatPr defaultColWidth="9" defaultRowHeight="21.95" customHeight="1" x14ac:dyDescent="0.2"/>
  <cols>
    <col min="1" max="1" width="3.875" style="1" customWidth="1"/>
    <col min="2" max="2" width="15.625" style="1" customWidth="1"/>
    <col min="3" max="6" width="4.625" style="1" customWidth="1"/>
    <col min="7" max="7" width="2.125" style="1" customWidth="1"/>
    <col min="8" max="8" width="3.875" style="1" customWidth="1"/>
    <col min="9" max="9" width="15.625" style="1" customWidth="1"/>
    <col min="10" max="13" width="4.625" style="1" customWidth="1"/>
    <col min="14" max="14" width="3.875" style="1" customWidth="1"/>
    <col min="15" max="15" width="15.625" style="1" customWidth="1"/>
    <col min="16" max="19" width="4.625" style="1" customWidth="1"/>
    <col min="20" max="20" width="2.125" style="1" customWidth="1"/>
    <col min="21" max="21" width="3.875" style="1" customWidth="1"/>
    <col min="22" max="22" width="15.625" style="1" customWidth="1"/>
    <col min="23" max="26" width="4.625" style="1" customWidth="1"/>
    <col min="27" max="27" width="3.875" style="1" customWidth="1"/>
    <col min="28" max="16384" width="9" style="1"/>
  </cols>
  <sheetData>
    <row r="1" spans="1:31" ht="21.95" customHeight="1" x14ac:dyDescent="0.2">
      <c r="A1" s="12"/>
      <c r="B1" s="13" t="s">
        <v>39</v>
      </c>
      <c r="C1" s="13" t="s">
        <v>20</v>
      </c>
      <c r="D1" s="13"/>
      <c r="E1" s="13"/>
      <c r="F1" s="13"/>
      <c r="G1" s="13"/>
      <c r="H1" s="13"/>
      <c r="I1" s="13" t="s">
        <v>21</v>
      </c>
      <c r="J1" s="13" t="s">
        <v>22</v>
      </c>
      <c r="K1" s="13">
        <v>36</v>
      </c>
      <c r="L1" s="13"/>
      <c r="M1" s="14"/>
      <c r="N1" s="13"/>
      <c r="O1" s="13" t="str">
        <f>+$B$1</f>
        <v>ANNO 2023/2024</v>
      </c>
      <c r="P1" s="13" t="str">
        <f>+C1</f>
        <v>CAMPIONATO</v>
      </c>
      <c r="Q1" s="13"/>
      <c r="R1" s="13"/>
      <c r="S1" s="13"/>
      <c r="T1" s="13"/>
      <c r="U1" s="13"/>
      <c r="V1" s="13" t="str">
        <f>+I1</f>
        <v>GIORNATA</v>
      </c>
      <c r="W1" s="13" t="str">
        <f>+J1</f>
        <v>N.</v>
      </c>
      <c r="X1" s="13">
        <f>+K1</f>
        <v>36</v>
      </c>
      <c r="Y1" s="13"/>
      <c r="Z1" s="14"/>
    </row>
    <row r="2" spans="1:31" ht="21.95" customHeight="1" x14ac:dyDescent="0.2">
      <c r="A2" s="20"/>
      <c r="B2" s="37" t="s">
        <v>3</v>
      </c>
      <c r="C2" s="38" t="s">
        <v>40</v>
      </c>
      <c r="D2" s="38"/>
      <c r="E2" s="38"/>
      <c r="F2" s="38"/>
      <c r="G2" s="38"/>
      <c r="H2" s="38"/>
      <c r="I2" s="38" t="s">
        <v>41</v>
      </c>
      <c r="J2" s="38"/>
      <c r="K2" s="38"/>
      <c r="L2" s="38"/>
      <c r="M2" s="21"/>
      <c r="N2" s="38"/>
      <c r="O2" s="37" t="s">
        <v>3</v>
      </c>
      <c r="P2" s="38" t="s">
        <v>43</v>
      </c>
      <c r="Q2" s="38"/>
      <c r="R2" s="38"/>
      <c r="S2" s="38"/>
      <c r="T2" s="38"/>
      <c r="U2" s="38"/>
      <c r="V2" s="38" t="s">
        <v>44</v>
      </c>
      <c r="W2" s="38"/>
      <c r="X2" s="38"/>
      <c r="Y2" s="38"/>
      <c r="Z2" s="21"/>
    </row>
    <row r="3" spans="1:31" ht="21.95" customHeight="1" x14ac:dyDescent="0.2">
      <c r="A3" s="20"/>
      <c r="B3" s="37" t="s">
        <v>4</v>
      </c>
      <c r="C3" s="39" t="s">
        <v>42</v>
      </c>
      <c r="D3" s="38"/>
      <c r="E3" s="38"/>
      <c r="F3" s="38"/>
      <c r="G3" s="38"/>
      <c r="H3" s="38"/>
      <c r="I3" s="40"/>
      <c r="J3" s="38"/>
      <c r="K3" s="38"/>
      <c r="L3" s="38"/>
      <c r="M3" s="21"/>
      <c r="N3" s="38"/>
      <c r="O3" s="37" t="s">
        <v>4</v>
      </c>
      <c r="P3" s="41" t="str">
        <f>+$C$3</f>
        <v>23/05/2024</v>
      </c>
      <c r="Q3" s="38"/>
      <c r="R3" s="38"/>
      <c r="S3" s="38"/>
      <c r="T3" s="38"/>
      <c r="U3" s="38"/>
      <c r="V3" s="40"/>
      <c r="W3" s="38"/>
      <c r="X3" s="38"/>
      <c r="Y3" s="38"/>
      <c r="Z3" s="21"/>
    </row>
    <row r="4" spans="1:31" ht="21.95" customHeight="1" x14ac:dyDescent="0.2">
      <c r="A4" s="20"/>
      <c r="B4" s="42" t="s">
        <v>11</v>
      </c>
      <c r="C4" s="43">
        <v>3</v>
      </c>
      <c r="D4" s="38">
        <v>5</v>
      </c>
      <c r="E4" s="38">
        <v>2</v>
      </c>
      <c r="F4" s="38"/>
      <c r="G4" s="38"/>
      <c r="H4" s="38"/>
      <c r="I4" s="42" t="s">
        <v>11</v>
      </c>
      <c r="J4" s="43">
        <v>3</v>
      </c>
      <c r="K4" s="38">
        <v>5</v>
      </c>
      <c r="L4" s="38">
        <v>2</v>
      </c>
      <c r="M4" s="21"/>
      <c r="N4" s="38"/>
      <c r="O4" s="42" t="s">
        <v>11</v>
      </c>
      <c r="P4" s="43">
        <v>3</v>
      </c>
      <c r="Q4" s="38">
        <v>4</v>
      </c>
      <c r="R4" s="38">
        <v>3</v>
      </c>
      <c r="S4" s="38"/>
      <c r="T4" s="38"/>
      <c r="U4" s="38"/>
      <c r="V4" s="42" t="s">
        <v>11</v>
      </c>
      <c r="W4" s="43">
        <v>3</v>
      </c>
      <c r="X4" s="38">
        <v>5</v>
      </c>
      <c r="Y4" s="38">
        <v>2</v>
      </c>
      <c r="Z4" s="21"/>
    </row>
    <row r="5" spans="1:31" ht="21.95" customHeight="1" x14ac:dyDescent="0.2">
      <c r="A5" s="20"/>
      <c r="B5" s="37" t="s">
        <v>0</v>
      </c>
      <c r="C5" s="37" t="s">
        <v>1</v>
      </c>
      <c r="D5" s="44" t="s">
        <v>2</v>
      </c>
      <c r="E5" s="44" t="s">
        <v>5</v>
      </c>
      <c r="F5" s="44" t="s">
        <v>6</v>
      </c>
      <c r="G5" s="38" t="s">
        <v>7</v>
      </c>
      <c r="H5" s="38"/>
      <c r="I5" s="37" t="s">
        <v>0</v>
      </c>
      <c r="J5" s="37" t="s">
        <v>1</v>
      </c>
      <c r="K5" s="44" t="s">
        <v>2</v>
      </c>
      <c r="L5" s="37" t="s">
        <v>5</v>
      </c>
      <c r="M5" s="22" t="s">
        <v>6</v>
      </c>
      <c r="N5" s="38"/>
      <c r="O5" s="37" t="s">
        <v>0</v>
      </c>
      <c r="P5" s="37" t="s">
        <v>1</v>
      </c>
      <c r="Q5" s="44" t="s">
        <v>2</v>
      </c>
      <c r="R5" s="37" t="s">
        <v>5</v>
      </c>
      <c r="S5" s="37" t="s">
        <v>6</v>
      </c>
      <c r="T5" s="38" t="s">
        <v>7</v>
      </c>
      <c r="U5" s="38"/>
      <c r="V5" s="37" t="s">
        <v>0</v>
      </c>
      <c r="W5" s="37" t="s">
        <v>1</v>
      </c>
      <c r="X5" s="44" t="s">
        <v>2</v>
      </c>
      <c r="Y5" s="37" t="s">
        <v>5</v>
      </c>
      <c r="Z5" s="22" t="s">
        <v>6</v>
      </c>
      <c r="AC5" s="11"/>
      <c r="AD5" s="3"/>
    </row>
    <row r="6" spans="1:31" ht="21.95" customHeight="1" x14ac:dyDescent="0.25">
      <c r="A6" s="20">
        <v>1</v>
      </c>
      <c r="B6" s="45" t="s">
        <v>115</v>
      </c>
      <c r="C6" s="46" t="s">
        <v>104</v>
      </c>
      <c r="D6" s="46" t="s">
        <v>14</v>
      </c>
      <c r="E6" s="47">
        <v>6.5</v>
      </c>
      <c r="F6" s="64">
        <v>-2</v>
      </c>
      <c r="G6" s="38" t="s">
        <v>7</v>
      </c>
      <c r="H6" s="38">
        <v>1</v>
      </c>
      <c r="I6" s="45" t="s">
        <v>139</v>
      </c>
      <c r="J6" s="46" t="s">
        <v>60</v>
      </c>
      <c r="K6" s="46" t="s">
        <v>14</v>
      </c>
      <c r="L6" s="47">
        <v>5</v>
      </c>
      <c r="M6" s="19">
        <v>-2</v>
      </c>
      <c r="N6" s="38">
        <v>1</v>
      </c>
      <c r="O6" s="45" t="s">
        <v>172</v>
      </c>
      <c r="P6" s="46" t="s">
        <v>117</v>
      </c>
      <c r="Q6" s="46" t="s">
        <v>14</v>
      </c>
      <c r="R6" s="47">
        <v>6</v>
      </c>
      <c r="S6" s="64">
        <v>-2</v>
      </c>
      <c r="T6" s="38" t="s">
        <v>7</v>
      </c>
      <c r="U6" s="38">
        <v>1</v>
      </c>
      <c r="V6" s="45" t="s">
        <v>100</v>
      </c>
      <c r="W6" s="46" t="s">
        <v>101</v>
      </c>
      <c r="X6" s="46" t="s">
        <v>14</v>
      </c>
      <c r="Y6" s="47">
        <v>6</v>
      </c>
      <c r="Z6" s="19">
        <v>0</v>
      </c>
      <c r="AB6" s="11"/>
      <c r="AC6" s="11"/>
      <c r="AD6" s="3"/>
      <c r="AE6" s="3"/>
    </row>
    <row r="7" spans="1:31" ht="21.95" customHeight="1" x14ac:dyDescent="0.25">
      <c r="A7" s="23">
        <v>2</v>
      </c>
      <c r="B7" s="45" t="s">
        <v>116</v>
      </c>
      <c r="C7" s="46" t="s">
        <v>117</v>
      </c>
      <c r="D7" s="46" t="s">
        <v>17</v>
      </c>
      <c r="E7" s="47">
        <v>6</v>
      </c>
      <c r="F7" s="47">
        <v>0</v>
      </c>
      <c r="G7" s="38" t="s">
        <v>7</v>
      </c>
      <c r="H7" s="49">
        <v>2</v>
      </c>
      <c r="I7" s="45" t="s">
        <v>140</v>
      </c>
      <c r="J7" s="46" t="s">
        <v>85</v>
      </c>
      <c r="K7" s="46" t="s">
        <v>17</v>
      </c>
      <c r="L7" s="47">
        <v>5</v>
      </c>
      <c r="M7" s="48">
        <v>0</v>
      </c>
      <c r="N7" s="49">
        <v>14</v>
      </c>
      <c r="O7" s="50" t="s">
        <v>173</v>
      </c>
      <c r="P7" s="46" t="s">
        <v>82</v>
      </c>
      <c r="Q7" s="46" t="s">
        <v>17</v>
      </c>
      <c r="R7" s="47">
        <v>6</v>
      </c>
      <c r="S7" s="47">
        <v>0</v>
      </c>
      <c r="T7" s="38" t="s">
        <v>7</v>
      </c>
      <c r="U7" s="49">
        <v>2</v>
      </c>
      <c r="V7" s="45" t="s">
        <v>102</v>
      </c>
      <c r="W7" s="46" t="s">
        <v>71</v>
      </c>
      <c r="X7" s="46" t="s">
        <v>17</v>
      </c>
      <c r="Y7" s="47">
        <v>7.5</v>
      </c>
      <c r="Z7" s="48">
        <v>0</v>
      </c>
      <c r="AB7" s="11"/>
      <c r="AC7" s="11"/>
      <c r="AD7" s="3"/>
      <c r="AE7" s="3"/>
    </row>
    <row r="8" spans="1:31" ht="21.95" customHeight="1" x14ac:dyDescent="0.25">
      <c r="A8" s="20">
        <v>3</v>
      </c>
      <c r="B8" s="45" t="s">
        <v>118</v>
      </c>
      <c r="C8" s="46" t="s">
        <v>101</v>
      </c>
      <c r="D8" s="46" t="s">
        <v>17</v>
      </c>
      <c r="E8" s="47">
        <v>5</v>
      </c>
      <c r="F8" s="47">
        <v>0</v>
      </c>
      <c r="G8" s="38" t="s">
        <v>7</v>
      </c>
      <c r="H8" s="38">
        <v>13</v>
      </c>
      <c r="I8" s="50" t="s">
        <v>141</v>
      </c>
      <c r="J8" s="46" t="s">
        <v>101</v>
      </c>
      <c r="K8" s="46" t="s">
        <v>17</v>
      </c>
      <c r="L8" s="47">
        <v>6</v>
      </c>
      <c r="M8" s="48">
        <v>0</v>
      </c>
      <c r="N8" s="38">
        <v>3</v>
      </c>
      <c r="O8" s="45" t="s">
        <v>174</v>
      </c>
      <c r="P8" s="46" t="s">
        <v>82</v>
      </c>
      <c r="Q8" s="46" t="s">
        <v>17</v>
      </c>
      <c r="R8" s="47">
        <v>6.5</v>
      </c>
      <c r="S8" s="47">
        <v>0</v>
      </c>
      <c r="T8" s="38" t="s">
        <v>7</v>
      </c>
      <c r="U8" s="38">
        <v>3</v>
      </c>
      <c r="V8" s="45" t="s">
        <v>103</v>
      </c>
      <c r="W8" s="46" t="s">
        <v>104</v>
      </c>
      <c r="X8" s="46" t="s">
        <v>17</v>
      </c>
      <c r="Y8" s="47">
        <v>6.5</v>
      </c>
      <c r="Z8" s="48">
        <v>0</v>
      </c>
      <c r="AB8" s="11"/>
      <c r="AC8" s="11"/>
      <c r="AD8" s="3"/>
      <c r="AE8" s="3"/>
    </row>
    <row r="9" spans="1:31" ht="21.95" customHeight="1" x14ac:dyDescent="0.25">
      <c r="A9" s="23">
        <v>4</v>
      </c>
      <c r="B9" s="45" t="s">
        <v>119</v>
      </c>
      <c r="C9" s="46" t="s">
        <v>104</v>
      </c>
      <c r="D9" s="46" t="s">
        <v>17</v>
      </c>
      <c r="E9" s="47">
        <v>6</v>
      </c>
      <c r="F9" s="47">
        <v>0</v>
      </c>
      <c r="G9" s="38" t="s">
        <v>7</v>
      </c>
      <c r="H9" s="49">
        <v>4</v>
      </c>
      <c r="I9" s="45" t="s">
        <v>142</v>
      </c>
      <c r="J9" s="46" t="s">
        <v>71</v>
      </c>
      <c r="K9" s="46" t="s">
        <v>17</v>
      </c>
      <c r="L9" s="47">
        <v>5</v>
      </c>
      <c r="M9" s="48">
        <v>0</v>
      </c>
      <c r="N9" s="49">
        <v>23</v>
      </c>
      <c r="O9" s="50" t="s">
        <v>175</v>
      </c>
      <c r="P9" s="46" t="s">
        <v>79</v>
      </c>
      <c r="Q9" s="46" t="s">
        <v>61</v>
      </c>
      <c r="R9" s="62">
        <v>4.5</v>
      </c>
      <c r="S9" s="47">
        <v>0</v>
      </c>
      <c r="T9" s="38" t="s">
        <v>7</v>
      </c>
      <c r="U9" s="49">
        <v>4</v>
      </c>
      <c r="V9" s="45" t="s">
        <v>105</v>
      </c>
      <c r="W9" s="46" t="s">
        <v>56</v>
      </c>
      <c r="X9" s="46" t="s">
        <v>17</v>
      </c>
      <c r="Y9" s="47">
        <v>7</v>
      </c>
      <c r="Z9" s="48">
        <v>1</v>
      </c>
      <c r="AB9" s="10"/>
      <c r="AC9" s="11"/>
      <c r="AD9" s="3"/>
      <c r="AE9" s="3"/>
    </row>
    <row r="10" spans="1:31" ht="21.95" customHeight="1" x14ac:dyDescent="0.25">
      <c r="A10" s="20">
        <v>5</v>
      </c>
      <c r="B10" s="45" t="s">
        <v>120</v>
      </c>
      <c r="C10" s="46" t="s">
        <v>117</v>
      </c>
      <c r="D10" s="46" t="s">
        <v>61</v>
      </c>
      <c r="E10" s="47">
        <v>5.5</v>
      </c>
      <c r="F10" s="47">
        <v>0</v>
      </c>
      <c r="G10" s="38" t="s">
        <v>7</v>
      </c>
      <c r="H10" s="38">
        <v>5</v>
      </c>
      <c r="I10" s="45" t="s">
        <v>143</v>
      </c>
      <c r="J10" s="46" t="s">
        <v>101</v>
      </c>
      <c r="K10" s="46" t="s">
        <v>61</v>
      </c>
      <c r="L10" s="47">
        <v>6</v>
      </c>
      <c r="M10" s="48">
        <v>0</v>
      </c>
      <c r="N10" s="38">
        <v>5</v>
      </c>
      <c r="O10" s="45" t="s">
        <v>176</v>
      </c>
      <c r="P10" s="46" t="s">
        <v>58</v>
      </c>
      <c r="Q10" s="46" t="s">
        <v>61</v>
      </c>
      <c r="R10" s="47">
        <v>6</v>
      </c>
      <c r="S10" s="47">
        <v>0</v>
      </c>
      <c r="T10" s="38" t="s">
        <v>7</v>
      </c>
      <c r="U10" s="38">
        <v>20</v>
      </c>
      <c r="V10" s="50" t="s">
        <v>106</v>
      </c>
      <c r="W10" s="46" t="s">
        <v>101</v>
      </c>
      <c r="X10" s="46" t="s">
        <v>61</v>
      </c>
      <c r="Y10" s="47">
        <v>4.5</v>
      </c>
      <c r="Z10" s="48">
        <v>0</v>
      </c>
      <c r="AB10" s="11"/>
      <c r="AC10" s="11"/>
      <c r="AD10" s="3"/>
      <c r="AE10" s="3"/>
    </row>
    <row r="11" spans="1:31" ht="21.95" customHeight="1" x14ac:dyDescent="0.25">
      <c r="A11" s="23">
        <v>20</v>
      </c>
      <c r="B11" s="50" t="s">
        <v>121</v>
      </c>
      <c r="C11" s="46" t="s">
        <v>101</v>
      </c>
      <c r="D11" s="46" t="s">
        <v>61</v>
      </c>
      <c r="E11" s="47">
        <v>5.5</v>
      </c>
      <c r="F11" s="47">
        <v>0</v>
      </c>
      <c r="G11" s="38" t="s">
        <v>7</v>
      </c>
      <c r="H11" s="49">
        <v>6</v>
      </c>
      <c r="I11" s="45" t="s">
        <v>144</v>
      </c>
      <c r="J11" s="46" t="s">
        <v>73</v>
      </c>
      <c r="K11" s="46" t="s">
        <v>61</v>
      </c>
      <c r="L11" s="47">
        <v>7</v>
      </c>
      <c r="M11" s="48">
        <v>1</v>
      </c>
      <c r="N11" s="49">
        <v>6</v>
      </c>
      <c r="O11" s="45" t="s">
        <v>177</v>
      </c>
      <c r="P11" s="46" t="s">
        <v>73</v>
      </c>
      <c r="Q11" s="46" t="s">
        <v>61</v>
      </c>
      <c r="R11" s="47">
        <v>7.5</v>
      </c>
      <c r="S11" s="47">
        <v>0</v>
      </c>
      <c r="T11" s="38" t="s">
        <v>7</v>
      </c>
      <c r="U11" s="49">
        <v>6</v>
      </c>
      <c r="V11" s="45" t="s">
        <v>107</v>
      </c>
      <c r="W11" s="46" t="s">
        <v>108</v>
      </c>
      <c r="X11" s="46" t="s">
        <v>61</v>
      </c>
      <c r="Y11" s="47">
        <v>5.5</v>
      </c>
      <c r="Z11" s="48">
        <v>0</v>
      </c>
      <c r="AB11" s="11"/>
      <c r="AC11" s="11"/>
      <c r="AD11" s="3"/>
      <c r="AE11" s="3"/>
    </row>
    <row r="12" spans="1:31" ht="21.95" customHeight="1" x14ac:dyDescent="0.25">
      <c r="A12" s="20">
        <v>7</v>
      </c>
      <c r="B12" s="45" t="s">
        <v>122</v>
      </c>
      <c r="C12" s="46" t="s">
        <v>63</v>
      </c>
      <c r="D12" s="46" t="s">
        <v>61</v>
      </c>
      <c r="E12" s="47">
        <v>7</v>
      </c>
      <c r="F12" s="47">
        <v>0</v>
      </c>
      <c r="G12" s="38" t="s">
        <v>7</v>
      </c>
      <c r="H12" s="38">
        <v>20</v>
      </c>
      <c r="I12" s="50" t="s">
        <v>145</v>
      </c>
      <c r="J12" s="46" t="s">
        <v>89</v>
      </c>
      <c r="K12" s="46" t="s">
        <v>61</v>
      </c>
      <c r="L12" s="47">
        <v>6</v>
      </c>
      <c r="M12" s="48">
        <v>0</v>
      </c>
      <c r="N12" s="38">
        <v>2</v>
      </c>
      <c r="O12" s="50" t="s">
        <v>178</v>
      </c>
      <c r="P12" s="46" t="s">
        <v>67</v>
      </c>
      <c r="Q12" s="46" t="s">
        <v>61</v>
      </c>
      <c r="R12" s="47">
        <v>6</v>
      </c>
      <c r="S12" s="47">
        <v>0</v>
      </c>
      <c r="T12" s="38" t="s">
        <v>7</v>
      </c>
      <c r="U12" s="38">
        <v>21</v>
      </c>
      <c r="V12" s="50" t="s">
        <v>109</v>
      </c>
      <c r="W12" s="46" t="s">
        <v>85</v>
      </c>
      <c r="X12" s="46" t="s">
        <v>61</v>
      </c>
      <c r="Y12" s="47">
        <v>4.5</v>
      </c>
      <c r="Z12" s="48">
        <v>0</v>
      </c>
      <c r="AB12" s="11"/>
      <c r="AC12" s="11"/>
      <c r="AD12" s="3"/>
      <c r="AE12" s="3"/>
    </row>
    <row r="13" spans="1:31" ht="21.95" customHeight="1" x14ac:dyDescent="0.25">
      <c r="A13" s="23">
        <v>8</v>
      </c>
      <c r="B13" s="45" t="s">
        <v>123</v>
      </c>
      <c r="C13" s="46" t="s">
        <v>58</v>
      </c>
      <c r="D13" s="46" t="s">
        <v>61</v>
      </c>
      <c r="E13" s="47">
        <v>6.5</v>
      </c>
      <c r="F13" s="47">
        <v>0</v>
      </c>
      <c r="G13" s="38" t="s">
        <v>7</v>
      </c>
      <c r="H13" s="49">
        <v>8</v>
      </c>
      <c r="I13" s="45" t="s">
        <v>146</v>
      </c>
      <c r="J13" s="46" t="s">
        <v>117</v>
      </c>
      <c r="K13" s="46" t="s">
        <v>61</v>
      </c>
      <c r="L13" s="47">
        <v>6</v>
      </c>
      <c r="M13" s="48">
        <v>0</v>
      </c>
      <c r="N13" s="49">
        <v>22</v>
      </c>
      <c r="O13" s="50" t="s">
        <v>179</v>
      </c>
      <c r="P13" s="46" t="s">
        <v>114</v>
      </c>
      <c r="Q13" s="46" t="s">
        <v>61</v>
      </c>
      <c r="R13" s="47">
        <v>6.5</v>
      </c>
      <c r="S13" s="47">
        <v>0</v>
      </c>
      <c r="T13" s="38" t="s">
        <v>7</v>
      </c>
      <c r="U13" s="49">
        <v>8</v>
      </c>
      <c r="V13" s="45" t="s">
        <v>110</v>
      </c>
      <c r="W13" s="46" t="s">
        <v>58</v>
      </c>
      <c r="X13" s="46" t="s">
        <v>61</v>
      </c>
      <c r="Y13" s="47">
        <v>5.5</v>
      </c>
      <c r="Z13" s="48">
        <v>0</v>
      </c>
      <c r="AB13" s="11"/>
      <c r="AC13" s="11"/>
      <c r="AD13" s="3"/>
      <c r="AE13" s="3"/>
    </row>
    <row r="14" spans="1:31" ht="21.95" customHeight="1" x14ac:dyDescent="0.25">
      <c r="A14" s="20">
        <v>9</v>
      </c>
      <c r="B14" s="45" t="s">
        <v>124</v>
      </c>
      <c r="C14" s="46" t="s">
        <v>82</v>
      </c>
      <c r="D14" s="46" t="s">
        <v>61</v>
      </c>
      <c r="E14" s="47">
        <v>6.5</v>
      </c>
      <c r="F14" s="47">
        <v>0</v>
      </c>
      <c r="G14" s="38" t="s">
        <v>7</v>
      </c>
      <c r="H14" s="38">
        <v>9</v>
      </c>
      <c r="I14" s="45" t="s">
        <v>147</v>
      </c>
      <c r="J14" s="46" t="s">
        <v>56</v>
      </c>
      <c r="K14" s="46" t="s">
        <v>61</v>
      </c>
      <c r="L14" s="47">
        <v>7</v>
      </c>
      <c r="M14" s="48">
        <v>0</v>
      </c>
      <c r="N14" s="38">
        <v>26</v>
      </c>
      <c r="O14" s="50" t="s">
        <v>180</v>
      </c>
      <c r="P14" s="46" t="s">
        <v>104</v>
      </c>
      <c r="Q14" s="46" t="s">
        <v>69</v>
      </c>
      <c r="R14" s="47">
        <v>6</v>
      </c>
      <c r="S14" s="47">
        <v>0</v>
      </c>
      <c r="T14" s="38" t="s">
        <v>7</v>
      </c>
      <c r="U14" s="38">
        <v>9</v>
      </c>
      <c r="V14" s="45" t="s">
        <v>111</v>
      </c>
      <c r="W14" s="46" t="s">
        <v>58</v>
      </c>
      <c r="X14" s="46" t="s">
        <v>61</v>
      </c>
      <c r="Y14" s="47">
        <v>6.5</v>
      </c>
      <c r="Z14" s="48">
        <v>1</v>
      </c>
      <c r="AB14" s="11"/>
      <c r="AC14" s="10"/>
      <c r="AD14" s="3"/>
      <c r="AE14" s="3"/>
    </row>
    <row r="15" spans="1:31" ht="21.95" customHeight="1" x14ac:dyDescent="0.25">
      <c r="A15" s="23">
        <v>10</v>
      </c>
      <c r="B15" s="45" t="s">
        <v>125</v>
      </c>
      <c r="C15" s="46" t="s">
        <v>67</v>
      </c>
      <c r="D15" s="46" t="s">
        <v>69</v>
      </c>
      <c r="E15" s="47">
        <v>5.5</v>
      </c>
      <c r="F15" s="47">
        <v>0</v>
      </c>
      <c r="G15" s="38" t="s">
        <v>7</v>
      </c>
      <c r="H15" s="49">
        <v>10</v>
      </c>
      <c r="I15" s="45" t="s">
        <v>148</v>
      </c>
      <c r="J15" s="46" t="s">
        <v>58</v>
      </c>
      <c r="K15" s="46" t="s">
        <v>69</v>
      </c>
      <c r="L15" s="47">
        <v>5.5</v>
      </c>
      <c r="M15" s="48">
        <v>0</v>
      </c>
      <c r="N15" s="49">
        <v>10</v>
      </c>
      <c r="O15" s="45" t="s">
        <v>181</v>
      </c>
      <c r="P15" s="46" t="s">
        <v>101</v>
      </c>
      <c r="Q15" s="46" t="s">
        <v>69</v>
      </c>
      <c r="R15" s="47">
        <v>5.5</v>
      </c>
      <c r="S15" s="47">
        <v>0</v>
      </c>
      <c r="T15" s="38" t="s">
        <v>7</v>
      </c>
      <c r="U15" s="49">
        <v>25</v>
      </c>
      <c r="V15" s="50" t="s">
        <v>112</v>
      </c>
      <c r="W15" s="46" t="s">
        <v>82</v>
      </c>
      <c r="X15" s="46" t="s">
        <v>69</v>
      </c>
      <c r="Y15" s="47">
        <v>6</v>
      </c>
      <c r="Z15" s="48">
        <v>0</v>
      </c>
      <c r="AB15" s="11"/>
      <c r="AC15" s="11"/>
      <c r="AD15" s="3"/>
      <c r="AE15" s="3"/>
    </row>
    <row r="16" spans="1:31" ht="21.95" customHeight="1" x14ac:dyDescent="0.25">
      <c r="A16" s="20">
        <v>11</v>
      </c>
      <c r="B16" s="45" t="s">
        <v>126</v>
      </c>
      <c r="C16" s="46" t="s">
        <v>67</v>
      </c>
      <c r="D16" s="46" t="s">
        <v>69</v>
      </c>
      <c r="E16" s="47">
        <v>7</v>
      </c>
      <c r="F16" s="47">
        <v>1</v>
      </c>
      <c r="G16" s="38" t="s">
        <v>7</v>
      </c>
      <c r="H16" s="38">
        <v>25</v>
      </c>
      <c r="I16" s="50" t="s">
        <v>149</v>
      </c>
      <c r="J16" s="46" t="s">
        <v>58</v>
      </c>
      <c r="K16" s="46" t="s">
        <v>69</v>
      </c>
      <c r="L16" s="47">
        <v>5</v>
      </c>
      <c r="M16" s="48">
        <v>0</v>
      </c>
      <c r="N16" s="38">
        <v>11</v>
      </c>
      <c r="O16" s="45" t="s">
        <v>182</v>
      </c>
      <c r="P16" s="46" t="s">
        <v>56</v>
      </c>
      <c r="Q16" s="46" t="s">
        <v>69</v>
      </c>
      <c r="R16" s="47">
        <v>6.5</v>
      </c>
      <c r="S16" s="47">
        <v>1</v>
      </c>
      <c r="T16" s="38" t="s">
        <v>7</v>
      </c>
      <c r="U16" s="38">
        <v>11</v>
      </c>
      <c r="V16" s="45" t="s">
        <v>113</v>
      </c>
      <c r="W16" s="46" t="s">
        <v>114</v>
      </c>
      <c r="X16" s="46" t="s">
        <v>69</v>
      </c>
      <c r="Y16" s="47">
        <v>5.5</v>
      </c>
      <c r="Z16" s="48">
        <v>0</v>
      </c>
      <c r="AB16" s="11"/>
      <c r="AC16" s="11"/>
      <c r="AD16" s="3"/>
      <c r="AE16" s="3"/>
    </row>
    <row r="17" spans="1:31" ht="21.95" customHeight="1" x14ac:dyDescent="0.2">
      <c r="A17" s="20"/>
      <c r="B17" s="38"/>
      <c r="C17" s="38"/>
      <c r="D17" s="38"/>
      <c r="E17" s="51">
        <f>(SUM(E6:E16))/11</f>
        <v>6.0909090909090908</v>
      </c>
      <c r="F17" s="38"/>
      <c r="G17" s="38"/>
      <c r="H17" s="38"/>
      <c r="I17" s="38"/>
      <c r="J17" s="38"/>
      <c r="K17" s="38"/>
      <c r="L17" s="51">
        <f>(SUM(L6:L16))/11</f>
        <v>5.7727272727272725</v>
      </c>
      <c r="M17" s="21"/>
      <c r="N17" s="38"/>
      <c r="O17" s="38"/>
      <c r="P17" s="38"/>
      <c r="Q17" s="38"/>
      <c r="R17" s="51">
        <f>(SUM(R6:R16))/11</f>
        <v>6.0909090909090908</v>
      </c>
      <c r="S17" s="38"/>
      <c r="T17" s="38"/>
      <c r="U17" s="38"/>
      <c r="V17" s="38"/>
      <c r="W17" s="38"/>
      <c r="X17" s="38"/>
      <c r="Y17" s="51">
        <f>(SUM(Y6:Y16))/11</f>
        <v>5.9090909090909092</v>
      </c>
      <c r="Z17" s="21"/>
      <c r="AC17" s="11"/>
      <c r="AD17" s="3"/>
    </row>
    <row r="18" spans="1:31" ht="21.95" customHeight="1" x14ac:dyDescent="0.2">
      <c r="A18" s="20"/>
      <c r="B18" s="38" t="s">
        <v>8</v>
      </c>
      <c r="C18" s="38"/>
      <c r="D18" s="38"/>
      <c r="E18" s="52">
        <v>0.05</v>
      </c>
      <c r="F18" s="38"/>
      <c r="G18" s="38"/>
      <c r="H18" s="38"/>
      <c r="I18" s="38" t="s">
        <v>8</v>
      </c>
      <c r="J18" s="38"/>
      <c r="K18" s="38"/>
      <c r="L18" s="46" t="s">
        <v>7</v>
      </c>
      <c r="M18" s="21"/>
      <c r="N18" s="38"/>
      <c r="O18" s="38" t="s">
        <v>8</v>
      </c>
      <c r="P18" s="38"/>
      <c r="Q18" s="38"/>
      <c r="R18" s="52">
        <v>0.05</v>
      </c>
      <c r="S18" s="38"/>
      <c r="T18" s="38"/>
      <c r="U18" s="38"/>
      <c r="V18" s="38" t="s">
        <v>8</v>
      </c>
      <c r="W18" s="38"/>
      <c r="X18" s="38"/>
      <c r="Y18" s="46" t="s">
        <v>7</v>
      </c>
      <c r="Z18" s="21"/>
      <c r="AB18" s="11"/>
      <c r="AC18" s="11"/>
      <c r="AD18" s="3"/>
      <c r="AE18" s="3"/>
    </row>
    <row r="19" spans="1:31" ht="21.95" customHeight="1" x14ac:dyDescent="0.2">
      <c r="A19" s="20"/>
      <c r="B19" s="38" t="s">
        <v>9</v>
      </c>
      <c r="C19" s="38"/>
      <c r="D19" s="38"/>
      <c r="E19" s="52">
        <f>IF(SUM(A6:A16)=66,0.05,0)</f>
        <v>0</v>
      </c>
      <c r="F19" s="38"/>
      <c r="G19" s="38"/>
      <c r="H19" s="38"/>
      <c r="I19" s="38" t="s">
        <v>9</v>
      </c>
      <c r="J19" s="38"/>
      <c r="K19" s="38"/>
      <c r="L19" s="52">
        <f>IF(SUM(H6:H16)=66,0.05,0)</f>
        <v>0</v>
      </c>
      <c r="M19" s="21"/>
      <c r="N19" s="38"/>
      <c r="O19" s="38" t="s">
        <v>9</v>
      </c>
      <c r="P19" s="38"/>
      <c r="Q19" s="38"/>
      <c r="R19" s="52">
        <f>IF(SUM(N6:N16)=66,0.05,0)</f>
        <v>0</v>
      </c>
      <c r="S19" s="38"/>
      <c r="T19" s="38"/>
      <c r="U19" s="38"/>
      <c r="V19" s="38" t="s">
        <v>9</v>
      </c>
      <c r="W19" s="38"/>
      <c r="X19" s="38"/>
      <c r="Y19" s="52">
        <f>IF(SUM(U6:U16)=66,0.05,0)</f>
        <v>0</v>
      </c>
      <c r="Z19" s="21"/>
      <c r="AB19" s="11"/>
      <c r="AC19" s="11"/>
      <c r="AD19" s="3"/>
      <c r="AE19" s="3"/>
    </row>
    <row r="20" spans="1:31" ht="21.95" customHeight="1" x14ac:dyDescent="0.2">
      <c r="A20" s="20"/>
      <c r="B20" s="38" t="s">
        <v>10</v>
      </c>
      <c r="C20" s="38">
        <f>IF(+C4=3,26,IF(+C4=4,31.5,IF(+C4=5,36.5)))</f>
        <v>26</v>
      </c>
      <c r="D20" s="38">
        <f>IF(+C4=3,SUM(E6:E9),IF(+C4=4,SUM(E6:E10),IF(+C4=5,SUM(E6:E11))))</f>
        <v>23.5</v>
      </c>
      <c r="E20" s="51">
        <f>IF(+D20&gt;=C20,(0.07-(-F6*0.025)),0)</f>
        <v>0</v>
      </c>
      <c r="F20" s="51"/>
      <c r="G20" s="38"/>
      <c r="H20" s="38"/>
      <c r="I20" s="38" t="s">
        <v>10</v>
      </c>
      <c r="J20" s="38">
        <f>IF(+J4=3,26,IF(+J4=4,31.5,IF(+J4=5,36.5)))</f>
        <v>26</v>
      </c>
      <c r="K20" s="38">
        <f>IF(+J4=3,SUM(L6:L9),IF(+J4=4,SUM(L6:L10),IF(+J4=5,SUM(L6:L11))))</f>
        <v>21</v>
      </c>
      <c r="L20" s="51">
        <f>IF(+K20&gt;=J20,(0.07-(-M6*0.025)),0)</f>
        <v>0</v>
      </c>
      <c r="M20" s="24" t="str">
        <f>IF(+L20&lt;0,"HELP",".")</f>
        <v>.</v>
      </c>
      <c r="N20" s="38"/>
      <c r="O20" s="38" t="s">
        <v>10</v>
      </c>
      <c r="P20" s="38">
        <f>IF(+P4=3,26,IF(+P4=4,31.5,IF(+P4=5,36.5)))</f>
        <v>26</v>
      </c>
      <c r="Q20" s="38">
        <f>IF(+P4=3,SUM(R6:R9),IF(+P4=4,SUM(R6:R10),IF(+P4=5,SUM(R6:R11))))</f>
        <v>23</v>
      </c>
      <c r="R20" s="63"/>
      <c r="S20" s="46" t="str">
        <f>IF(+R20&lt;0,"HELP",".")</f>
        <v>.</v>
      </c>
      <c r="T20" s="38"/>
      <c r="U20" s="38"/>
      <c r="V20" s="38" t="s">
        <v>10</v>
      </c>
      <c r="W20" s="38">
        <f>IF(+W4=3,26,IF(+W4=4,31.5,IF(+W4=5,36.5)))</f>
        <v>26</v>
      </c>
      <c r="X20" s="38">
        <f>IF(+W4=3,SUM(Y6:Y9),IF(+W4=4,SUM(Y6:Y10),IF(+W4=5,SUM(Y6:Y11))))</f>
        <v>27</v>
      </c>
      <c r="Y20" s="51">
        <f>IF(+X20&gt;=W20,(0.07-(-Z6*0.025)),0)</f>
        <v>7.0000000000000007E-2</v>
      </c>
      <c r="Z20" s="24" t="str">
        <f>IF(+Y20&lt;0,"HELP",".")</f>
        <v>.</v>
      </c>
      <c r="AB20" s="10"/>
      <c r="AC20" s="11"/>
      <c r="AD20" s="3"/>
      <c r="AE20" s="3"/>
    </row>
    <row r="21" spans="1:31" ht="21.95" customHeight="1" thickBot="1" x14ac:dyDescent="0.25">
      <c r="A21" s="25"/>
      <c r="B21" s="26"/>
      <c r="C21" s="26"/>
      <c r="D21" s="26"/>
      <c r="E21" s="27">
        <f>FLOOR(+SUM(E17:E20),0.1)</f>
        <v>6.1000000000000005</v>
      </c>
      <c r="F21" s="26">
        <f>SUM(F7:F16)</f>
        <v>1</v>
      </c>
      <c r="G21" s="26"/>
      <c r="H21" s="26"/>
      <c r="I21" s="26"/>
      <c r="J21" s="26"/>
      <c r="K21" s="26"/>
      <c r="L21" s="27">
        <f>FLOOR(+SUM(L17:L20),0.1)</f>
        <v>5.7</v>
      </c>
      <c r="M21" s="28">
        <f>SUM(M7:M16)</f>
        <v>1</v>
      </c>
      <c r="N21" s="26"/>
      <c r="O21" s="26"/>
      <c r="P21" s="26"/>
      <c r="Q21" s="26"/>
      <c r="R21" s="27">
        <f>FLOOR(+SUM(R17:R20),0.1)</f>
        <v>6.1000000000000005</v>
      </c>
      <c r="S21" s="26">
        <f>SUM(S7:S16)</f>
        <v>1</v>
      </c>
      <c r="T21" s="26"/>
      <c r="U21" s="26"/>
      <c r="V21" s="26"/>
      <c r="W21" s="26"/>
      <c r="X21" s="26"/>
      <c r="Y21" s="27">
        <f>FLOOR(+SUM(Y17:Y20),0.1)</f>
        <v>5.9</v>
      </c>
      <c r="Z21" s="28">
        <f>SUM(Z7:Z16)</f>
        <v>2</v>
      </c>
      <c r="AB21" s="11"/>
      <c r="AC21" s="11"/>
      <c r="AD21" s="3"/>
      <c r="AE21" s="3"/>
    </row>
    <row r="22" spans="1:31" ht="21.95" customHeight="1" x14ac:dyDescent="0.2">
      <c r="A22" s="20"/>
      <c r="B22" s="38" t="str">
        <f>+$B$1</f>
        <v>ANNO 2023/2024</v>
      </c>
      <c r="C22" s="38" t="str">
        <f>+C1</f>
        <v>CAMPIONATO</v>
      </c>
      <c r="D22" s="38"/>
      <c r="E22" s="38"/>
      <c r="F22" s="38"/>
      <c r="G22" s="38"/>
      <c r="H22" s="38"/>
      <c r="I22" s="38" t="str">
        <f>+I1</f>
        <v>GIORNATA</v>
      </c>
      <c r="J22" s="38" t="str">
        <f>+J1</f>
        <v>N.</v>
      </c>
      <c r="K22" s="38">
        <f>+K1</f>
        <v>36</v>
      </c>
      <c r="L22" s="38"/>
      <c r="M22" s="21"/>
      <c r="N22" s="29"/>
      <c r="O22" s="29" t="str">
        <f>+$B$1</f>
        <v>ANNO 2023/2024</v>
      </c>
      <c r="P22" s="29" t="str">
        <f>+C1</f>
        <v>CAMPIONATO</v>
      </c>
      <c r="Q22" s="29"/>
      <c r="R22" s="29"/>
      <c r="S22" s="29"/>
      <c r="T22" s="29"/>
      <c r="U22" s="29"/>
      <c r="V22" s="29" t="str">
        <f>+I1</f>
        <v>GIORNATA</v>
      </c>
      <c r="W22" s="29" t="str">
        <f>+J1</f>
        <v>N.</v>
      </c>
      <c r="X22" s="29">
        <f>+K1</f>
        <v>36</v>
      </c>
      <c r="Y22" s="29"/>
      <c r="Z22" s="30"/>
      <c r="AB22" s="11"/>
      <c r="AC22" s="11"/>
      <c r="AD22" s="3"/>
      <c r="AE22" s="3"/>
    </row>
    <row r="23" spans="1:31" ht="21.95" customHeight="1" x14ac:dyDescent="0.2">
      <c r="A23" s="20"/>
      <c r="B23" s="37" t="s">
        <v>3</v>
      </c>
      <c r="C23" s="38" t="s">
        <v>45</v>
      </c>
      <c r="D23" s="38"/>
      <c r="E23" s="38"/>
      <c r="F23" s="38"/>
      <c r="G23" s="38"/>
      <c r="H23" s="38"/>
      <c r="I23" s="38" t="s">
        <v>46</v>
      </c>
      <c r="J23" s="38"/>
      <c r="K23" s="38"/>
      <c r="L23" s="38"/>
      <c r="M23" s="21"/>
      <c r="N23" s="38"/>
      <c r="O23" s="37" t="s">
        <v>3</v>
      </c>
      <c r="P23" s="38" t="s">
        <v>47</v>
      </c>
      <c r="Q23" s="38"/>
      <c r="R23" s="38"/>
      <c r="S23" s="38"/>
      <c r="T23" s="38"/>
      <c r="U23" s="38"/>
      <c r="V23" s="38" t="s">
        <v>48</v>
      </c>
      <c r="W23" s="38"/>
      <c r="X23" s="38"/>
      <c r="Y23" s="38"/>
      <c r="Z23" s="21"/>
      <c r="AB23" s="11"/>
      <c r="AC23" s="11"/>
      <c r="AD23" s="3"/>
      <c r="AE23" s="3"/>
    </row>
    <row r="24" spans="1:31" ht="21.95" customHeight="1" x14ac:dyDescent="0.2">
      <c r="A24" s="20"/>
      <c r="B24" s="37" t="s">
        <v>4</v>
      </c>
      <c r="C24" s="41" t="str">
        <f>+$C$3</f>
        <v>23/05/2024</v>
      </c>
      <c r="D24" s="38"/>
      <c r="E24" s="38"/>
      <c r="F24" s="38"/>
      <c r="G24" s="38"/>
      <c r="H24" s="38"/>
      <c r="I24" s="40"/>
      <c r="J24" s="38"/>
      <c r="K24" s="38"/>
      <c r="L24" s="38"/>
      <c r="M24" s="21"/>
      <c r="N24" s="38"/>
      <c r="O24" s="37" t="s">
        <v>4</v>
      </c>
      <c r="P24" s="41" t="str">
        <f>+$C$3</f>
        <v>23/05/2024</v>
      </c>
      <c r="Q24" s="38"/>
      <c r="R24" s="38"/>
      <c r="S24" s="38"/>
      <c r="T24" s="38"/>
      <c r="U24" s="38"/>
      <c r="V24" s="40"/>
      <c r="W24" s="38"/>
      <c r="X24" s="38"/>
      <c r="Y24" s="38"/>
      <c r="Z24" s="21"/>
      <c r="AB24" s="11"/>
      <c r="AC24" s="11"/>
      <c r="AD24" s="3"/>
      <c r="AE24" s="3"/>
    </row>
    <row r="25" spans="1:31" ht="21.95" customHeight="1" x14ac:dyDescent="0.2">
      <c r="A25" s="20"/>
      <c r="B25" s="42" t="s">
        <v>11</v>
      </c>
      <c r="C25" s="43">
        <v>3</v>
      </c>
      <c r="D25" s="38">
        <v>5</v>
      </c>
      <c r="E25" s="38">
        <v>2</v>
      </c>
      <c r="F25" s="38"/>
      <c r="G25" s="38"/>
      <c r="H25" s="38"/>
      <c r="I25" s="42" t="s">
        <v>11</v>
      </c>
      <c r="J25" s="43">
        <v>4</v>
      </c>
      <c r="K25" s="43">
        <v>4</v>
      </c>
      <c r="L25" s="38">
        <v>2</v>
      </c>
      <c r="M25" s="21"/>
      <c r="N25" s="38"/>
      <c r="O25" s="42" t="s">
        <v>11</v>
      </c>
      <c r="P25" s="43">
        <v>3</v>
      </c>
      <c r="Q25" s="38">
        <v>4</v>
      </c>
      <c r="R25" s="38">
        <v>3</v>
      </c>
      <c r="S25" s="38"/>
      <c r="T25" s="38"/>
      <c r="U25" s="38"/>
      <c r="V25" s="42" t="s">
        <v>11</v>
      </c>
      <c r="W25" s="43">
        <v>4</v>
      </c>
      <c r="X25" s="43">
        <v>4</v>
      </c>
      <c r="Y25" s="38">
        <v>2</v>
      </c>
      <c r="Z25" s="21"/>
      <c r="AB25" s="11"/>
      <c r="AC25" s="11"/>
      <c r="AD25" s="3"/>
      <c r="AE25" s="3"/>
    </row>
    <row r="26" spans="1:31" ht="21.95" customHeight="1" x14ac:dyDescent="0.2">
      <c r="A26" s="20"/>
      <c r="B26" s="37" t="s">
        <v>0</v>
      </c>
      <c r="C26" s="37" t="s">
        <v>1</v>
      </c>
      <c r="D26" s="44" t="s">
        <v>2</v>
      </c>
      <c r="E26" s="44" t="s">
        <v>5</v>
      </c>
      <c r="F26" s="44" t="s">
        <v>6</v>
      </c>
      <c r="G26" s="38" t="s">
        <v>7</v>
      </c>
      <c r="H26" s="38"/>
      <c r="I26" s="37" t="s">
        <v>0</v>
      </c>
      <c r="J26" s="37" t="s">
        <v>1</v>
      </c>
      <c r="K26" s="44" t="s">
        <v>2</v>
      </c>
      <c r="L26" s="37" t="s">
        <v>5</v>
      </c>
      <c r="M26" s="22" t="s">
        <v>6</v>
      </c>
      <c r="N26" s="38"/>
      <c r="O26" s="37" t="s">
        <v>0</v>
      </c>
      <c r="P26" s="37" t="s">
        <v>1</v>
      </c>
      <c r="Q26" s="44" t="s">
        <v>2</v>
      </c>
      <c r="R26" s="37" t="s">
        <v>5</v>
      </c>
      <c r="S26" s="37" t="s">
        <v>6</v>
      </c>
      <c r="T26" s="38" t="s">
        <v>7</v>
      </c>
      <c r="U26" s="38"/>
      <c r="V26" s="37" t="s">
        <v>0</v>
      </c>
      <c r="W26" s="37" t="s">
        <v>1</v>
      </c>
      <c r="X26" s="44" t="s">
        <v>2</v>
      </c>
      <c r="Y26" s="37" t="s">
        <v>5</v>
      </c>
      <c r="Z26" s="22" t="s">
        <v>6</v>
      </c>
      <c r="AB26" s="11"/>
      <c r="AC26" s="11"/>
      <c r="AD26" s="3"/>
      <c r="AE26" s="3"/>
    </row>
    <row r="27" spans="1:31" ht="21.95" customHeight="1" x14ac:dyDescent="0.25">
      <c r="A27" s="20">
        <v>1</v>
      </c>
      <c r="B27" s="45" t="s">
        <v>161</v>
      </c>
      <c r="C27" s="46" t="s">
        <v>63</v>
      </c>
      <c r="D27" s="46" t="s">
        <v>14</v>
      </c>
      <c r="E27" s="47">
        <v>6</v>
      </c>
      <c r="F27" s="64">
        <v>-2</v>
      </c>
      <c r="G27" s="38" t="s">
        <v>7</v>
      </c>
      <c r="H27" s="38">
        <v>29</v>
      </c>
      <c r="I27" s="50" t="s">
        <v>127</v>
      </c>
      <c r="J27" s="46" t="s">
        <v>82</v>
      </c>
      <c r="K27" s="46" t="s">
        <v>14</v>
      </c>
      <c r="L27" s="47">
        <v>6</v>
      </c>
      <c r="M27" s="19">
        <v>0</v>
      </c>
      <c r="N27" s="38">
        <v>1</v>
      </c>
      <c r="O27" s="45" t="s">
        <v>150</v>
      </c>
      <c r="P27" s="46" t="s">
        <v>58</v>
      </c>
      <c r="Q27" s="46" t="s">
        <v>14</v>
      </c>
      <c r="R27" s="47">
        <v>6</v>
      </c>
      <c r="S27" s="64">
        <v>-1</v>
      </c>
      <c r="T27" s="38" t="s">
        <v>7</v>
      </c>
      <c r="U27" s="38">
        <v>1</v>
      </c>
      <c r="V27" s="45" t="s">
        <v>72</v>
      </c>
      <c r="W27" s="46" t="s">
        <v>73</v>
      </c>
      <c r="X27" s="46" t="s">
        <v>14</v>
      </c>
      <c r="Y27" s="47">
        <v>6</v>
      </c>
      <c r="Z27" s="19">
        <v>0</v>
      </c>
      <c r="AB27" s="11"/>
      <c r="AC27" s="11"/>
      <c r="AD27" s="3"/>
      <c r="AE27" s="3"/>
    </row>
    <row r="28" spans="1:31" ht="21.95" customHeight="1" x14ac:dyDescent="0.25">
      <c r="A28" s="23">
        <v>15</v>
      </c>
      <c r="B28" s="50" t="s">
        <v>162</v>
      </c>
      <c r="C28" s="46" t="s">
        <v>85</v>
      </c>
      <c r="D28" s="46" t="s">
        <v>17</v>
      </c>
      <c r="E28" s="47">
        <v>5</v>
      </c>
      <c r="F28" s="47">
        <v>0</v>
      </c>
      <c r="G28" s="38" t="s">
        <v>7</v>
      </c>
      <c r="H28" s="49">
        <v>2</v>
      </c>
      <c r="I28" s="45" t="s">
        <v>128</v>
      </c>
      <c r="J28" s="46" t="s">
        <v>117</v>
      </c>
      <c r="K28" s="46" t="s">
        <v>17</v>
      </c>
      <c r="L28" s="47">
        <v>5.5</v>
      </c>
      <c r="M28" s="48">
        <v>0</v>
      </c>
      <c r="N28" s="49">
        <v>2</v>
      </c>
      <c r="O28" s="45" t="s">
        <v>151</v>
      </c>
      <c r="P28" s="46" t="s">
        <v>63</v>
      </c>
      <c r="Q28" s="46" t="s">
        <v>17</v>
      </c>
      <c r="R28" s="47">
        <v>6</v>
      </c>
      <c r="S28" s="47">
        <v>0</v>
      </c>
      <c r="T28" s="38" t="s">
        <v>7</v>
      </c>
      <c r="U28" s="49">
        <v>2</v>
      </c>
      <c r="V28" s="45" t="s">
        <v>74</v>
      </c>
      <c r="W28" s="46" t="s">
        <v>60</v>
      </c>
      <c r="X28" s="46" t="s">
        <v>17</v>
      </c>
      <c r="Y28" s="47">
        <v>5</v>
      </c>
      <c r="Z28" s="48">
        <v>0</v>
      </c>
      <c r="AB28" s="11"/>
      <c r="AC28" s="11"/>
      <c r="AD28" s="3"/>
      <c r="AE28" s="3"/>
    </row>
    <row r="29" spans="1:31" ht="21.95" customHeight="1" x14ac:dyDescent="0.25">
      <c r="A29" s="20">
        <v>3</v>
      </c>
      <c r="B29" s="45" t="s">
        <v>163</v>
      </c>
      <c r="C29" s="46" t="s">
        <v>56</v>
      </c>
      <c r="D29" s="46" t="s">
        <v>17</v>
      </c>
      <c r="E29" s="47">
        <v>6</v>
      </c>
      <c r="F29" s="47">
        <v>0</v>
      </c>
      <c r="G29" s="38" t="s">
        <v>7</v>
      </c>
      <c r="H29" s="38">
        <v>13</v>
      </c>
      <c r="I29" s="50" t="s">
        <v>129</v>
      </c>
      <c r="J29" s="46" t="s">
        <v>117</v>
      </c>
      <c r="K29" s="46" t="s">
        <v>17</v>
      </c>
      <c r="L29" s="47">
        <v>5</v>
      </c>
      <c r="M29" s="48">
        <v>0</v>
      </c>
      <c r="N29" s="38">
        <v>3</v>
      </c>
      <c r="O29" s="45" t="s">
        <v>152</v>
      </c>
      <c r="P29" s="46" t="s">
        <v>67</v>
      </c>
      <c r="Q29" s="46" t="s">
        <v>17</v>
      </c>
      <c r="R29" s="47">
        <v>7</v>
      </c>
      <c r="S29" s="47">
        <v>0</v>
      </c>
      <c r="T29" s="38" t="s">
        <v>7</v>
      </c>
      <c r="U29" s="38">
        <v>3</v>
      </c>
      <c r="V29" s="45" t="s">
        <v>75</v>
      </c>
      <c r="W29" s="46" t="s">
        <v>58</v>
      </c>
      <c r="X29" s="46" t="s">
        <v>17</v>
      </c>
      <c r="Y29" s="47">
        <v>6</v>
      </c>
      <c r="Z29" s="48">
        <v>0</v>
      </c>
    </row>
    <row r="30" spans="1:31" ht="21.95" customHeight="1" x14ac:dyDescent="0.25">
      <c r="A30" s="23">
        <v>4</v>
      </c>
      <c r="B30" s="45" t="s">
        <v>164</v>
      </c>
      <c r="C30" s="46" t="s">
        <v>58</v>
      </c>
      <c r="D30" s="46" t="s">
        <v>17</v>
      </c>
      <c r="E30" s="47">
        <v>5.5</v>
      </c>
      <c r="F30" s="47">
        <v>0</v>
      </c>
      <c r="G30" s="38" t="s">
        <v>7</v>
      </c>
      <c r="H30" s="49">
        <v>4</v>
      </c>
      <c r="I30" s="45" t="s">
        <v>130</v>
      </c>
      <c r="J30" s="46" t="s">
        <v>85</v>
      </c>
      <c r="K30" s="46" t="s">
        <v>17</v>
      </c>
      <c r="L30" s="47">
        <v>6</v>
      </c>
      <c r="M30" s="48">
        <v>0</v>
      </c>
      <c r="N30" s="49">
        <v>4</v>
      </c>
      <c r="O30" s="45" t="s">
        <v>153</v>
      </c>
      <c r="P30" s="46" t="s">
        <v>71</v>
      </c>
      <c r="Q30" s="46" t="s">
        <v>17</v>
      </c>
      <c r="R30" s="47">
        <v>7</v>
      </c>
      <c r="S30" s="47">
        <v>0</v>
      </c>
      <c r="T30" s="38" t="s">
        <v>7</v>
      </c>
      <c r="U30" s="49">
        <v>4</v>
      </c>
      <c r="V30" s="45" t="s">
        <v>76</v>
      </c>
      <c r="W30" s="46" t="s">
        <v>56</v>
      </c>
      <c r="X30" s="46" t="s">
        <v>17</v>
      </c>
      <c r="Y30" s="47">
        <v>6</v>
      </c>
      <c r="Z30" s="48">
        <v>0</v>
      </c>
      <c r="AB30" s="11"/>
      <c r="AC30" s="11"/>
      <c r="AD30" s="3"/>
    </row>
    <row r="31" spans="1:31" ht="21.95" customHeight="1" x14ac:dyDescent="0.25">
      <c r="A31" s="20">
        <v>17</v>
      </c>
      <c r="B31" s="50" t="s">
        <v>165</v>
      </c>
      <c r="C31" s="46" t="s">
        <v>82</v>
      </c>
      <c r="D31" s="46" t="s">
        <v>17</v>
      </c>
      <c r="E31" s="62">
        <v>6</v>
      </c>
      <c r="F31" s="47">
        <v>0</v>
      </c>
      <c r="G31" s="38" t="s">
        <v>7</v>
      </c>
      <c r="H31" s="38">
        <v>16</v>
      </c>
      <c r="I31" s="50" t="s">
        <v>131</v>
      </c>
      <c r="J31" s="46" t="s">
        <v>56</v>
      </c>
      <c r="K31" s="46" t="s">
        <v>17</v>
      </c>
      <c r="L31" s="47">
        <v>6.5</v>
      </c>
      <c r="M31" s="48">
        <v>0</v>
      </c>
      <c r="N31" s="38">
        <v>5</v>
      </c>
      <c r="O31" s="45" t="s">
        <v>154</v>
      </c>
      <c r="P31" s="46" t="s">
        <v>136</v>
      </c>
      <c r="Q31" s="46" t="s">
        <v>61</v>
      </c>
      <c r="R31" s="47">
        <v>6.5</v>
      </c>
      <c r="S31" s="47">
        <v>0</v>
      </c>
      <c r="T31" s="38" t="s">
        <v>7</v>
      </c>
      <c r="U31" s="38">
        <v>5</v>
      </c>
      <c r="V31" s="45" t="s">
        <v>77</v>
      </c>
      <c r="W31" s="46" t="s">
        <v>73</v>
      </c>
      <c r="X31" s="46" t="s">
        <v>17</v>
      </c>
      <c r="Y31" s="47">
        <v>6</v>
      </c>
      <c r="Z31" s="48">
        <v>0</v>
      </c>
      <c r="AB31" s="11"/>
      <c r="AC31" s="11"/>
      <c r="AD31" s="3"/>
    </row>
    <row r="32" spans="1:31" ht="21.95" customHeight="1" x14ac:dyDescent="0.25">
      <c r="A32" s="23">
        <v>6</v>
      </c>
      <c r="B32" s="45" t="s">
        <v>166</v>
      </c>
      <c r="C32" s="46" t="s">
        <v>94</v>
      </c>
      <c r="D32" s="46" t="s">
        <v>61</v>
      </c>
      <c r="E32" s="47">
        <v>6.5</v>
      </c>
      <c r="F32" s="47">
        <v>0</v>
      </c>
      <c r="G32" s="38" t="s">
        <v>7</v>
      </c>
      <c r="H32" s="49">
        <v>6</v>
      </c>
      <c r="I32" s="45" t="s">
        <v>132</v>
      </c>
      <c r="J32" s="46" t="s">
        <v>63</v>
      </c>
      <c r="K32" s="46" t="s">
        <v>61</v>
      </c>
      <c r="L32" s="47">
        <v>6</v>
      </c>
      <c r="M32" s="48">
        <v>0</v>
      </c>
      <c r="N32" s="49">
        <v>20</v>
      </c>
      <c r="O32" s="50" t="s">
        <v>155</v>
      </c>
      <c r="P32" s="46" t="s">
        <v>58</v>
      </c>
      <c r="Q32" s="46" t="s">
        <v>61</v>
      </c>
      <c r="R32" s="47">
        <v>6</v>
      </c>
      <c r="S32" s="47">
        <v>0</v>
      </c>
      <c r="T32" s="38" t="s">
        <v>7</v>
      </c>
      <c r="U32" s="49">
        <v>19</v>
      </c>
      <c r="V32" s="50" t="s">
        <v>78</v>
      </c>
      <c r="W32" s="46" t="s">
        <v>79</v>
      </c>
      <c r="X32" s="46" t="s">
        <v>61</v>
      </c>
      <c r="Y32" s="47">
        <v>5.5</v>
      </c>
      <c r="Z32" s="48">
        <v>0</v>
      </c>
      <c r="AB32" s="10"/>
      <c r="AC32" s="11"/>
      <c r="AD32" s="3"/>
    </row>
    <row r="33" spans="1:30" ht="21.95" customHeight="1" x14ac:dyDescent="0.25">
      <c r="A33" s="20">
        <v>7</v>
      </c>
      <c r="B33" s="45" t="s">
        <v>167</v>
      </c>
      <c r="C33" s="46" t="s">
        <v>73</v>
      </c>
      <c r="D33" s="46" t="s">
        <v>61</v>
      </c>
      <c r="E33" s="47">
        <v>6.5</v>
      </c>
      <c r="F33" s="47">
        <v>0</v>
      </c>
      <c r="G33" s="38" t="s">
        <v>7</v>
      </c>
      <c r="H33" s="38">
        <v>7</v>
      </c>
      <c r="I33" s="45" t="s">
        <v>133</v>
      </c>
      <c r="J33" s="46" t="s">
        <v>108</v>
      </c>
      <c r="K33" s="46" t="s">
        <v>61</v>
      </c>
      <c r="L33" s="47">
        <v>6</v>
      </c>
      <c r="M33" s="48">
        <v>0</v>
      </c>
      <c r="N33" s="38">
        <v>7</v>
      </c>
      <c r="O33" s="45" t="s">
        <v>156</v>
      </c>
      <c r="P33" s="46" t="s">
        <v>104</v>
      </c>
      <c r="Q33" s="46" t="s">
        <v>61</v>
      </c>
      <c r="R33" s="47">
        <v>6</v>
      </c>
      <c r="S33" s="47">
        <v>1</v>
      </c>
      <c r="T33" s="38" t="s">
        <v>7</v>
      </c>
      <c r="U33" s="38">
        <v>7</v>
      </c>
      <c r="V33" s="45" t="s">
        <v>80</v>
      </c>
      <c r="W33" s="46" t="s">
        <v>79</v>
      </c>
      <c r="X33" s="46" t="s">
        <v>61</v>
      </c>
      <c r="Y33" s="47">
        <v>6</v>
      </c>
      <c r="Z33" s="48">
        <v>0</v>
      </c>
      <c r="AB33" s="11"/>
      <c r="AC33" s="11"/>
      <c r="AD33" s="3"/>
    </row>
    <row r="34" spans="1:30" ht="21.95" customHeight="1" x14ac:dyDescent="0.25">
      <c r="A34" s="23">
        <v>8</v>
      </c>
      <c r="B34" s="45" t="s">
        <v>168</v>
      </c>
      <c r="C34" s="46" t="s">
        <v>104</v>
      </c>
      <c r="D34" s="46" t="s">
        <v>61</v>
      </c>
      <c r="E34" s="47">
        <v>7</v>
      </c>
      <c r="F34" s="47">
        <v>1</v>
      </c>
      <c r="G34" s="38" t="s">
        <v>7</v>
      </c>
      <c r="H34" s="49">
        <v>19</v>
      </c>
      <c r="I34" s="50" t="s">
        <v>134</v>
      </c>
      <c r="J34" s="46" t="s">
        <v>56</v>
      </c>
      <c r="K34" s="46" t="s">
        <v>61</v>
      </c>
      <c r="L34" s="47">
        <v>6</v>
      </c>
      <c r="M34" s="48">
        <v>0</v>
      </c>
      <c r="N34" s="49">
        <v>8</v>
      </c>
      <c r="O34" s="45" t="s">
        <v>157</v>
      </c>
      <c r="P34" s="46" t="s">
        <v>60</v>
      </c>
      <c r="Q34" s="46" t="s">
        <v>61</v>
      </c>
      <c r="R34" s="47">
        <v>5.5</v>
      </c>
      <c r="S34" s="47">
        <v>0</v>
      </c>
      <c r="T34" s="38" t="s">
        <v>7</v>
      </c>
      <c r="U34" s="49">
        <v>8</v>
      </c>
      <c r="V34" s="45" t="s">
        <v>81</v>
      </c>
      <c r="W34" s="46" t="s">
        <v>82</v>
      </c>
      <c r="X34" s="46" t="s">
        <v>61</v>
      </c>
      <c r="Y34" s="47">
        <v>6.5</v>
      </c>
      <c r="Z34" s="48">
        <v>0</v>
      </c>
      <c r="AB34" s="10"/>
      <c r="AC34" s="11"/>
      <c r="AD34" s="3"/>
    </row>
    <row r="35" spans="1:30" ht="21.95" customHeight="1" x14ac:dyDescent="0.25">
      <c r="A35" s="20">
        <v>9</v>
      </c>
      <c r="B35" s="45" t="s">
        <v>169</v>
      </c>
      <c r="C35" s="46" t="s">
        <v>114</v>
      </c>
      <c r="D35" s="46" t="s">
        <v>61</v>
      </c>
      <c r="E35" s="47">
        <v>6.5</v>
      </c>
      <c r="F35" s="47">
        <v>0</v>
      </c>
      <c r="G35" s="38" t="s">
        <v>7</v>
      </c>
      <c r="H35" s="38">
        <v>9</v>
      </c>
      <c r="I35" s="45" t="s">
        <v>135</v>
      </c>
      <c r="J35" s="46" t="s">
        <v>136</v>
      </c>
      <c r="K35" s="46" t="s">
        <v>61</v>
      </c>
      <c r="L35" s="47">
        <v>6.5</v>
      </c>
      <c r="M35" s="48">
        <v>0</v>
      </c>
      <c r="N35" s="38">
        <v>9</v>
      </c>
      <c r="O35" s="45" t="s">
        <v>158</v>
      </c>
      <c r="P35" s="46" t="s">
        <v>114</v>
      </c>
      <c r="Q35" s="46" t="s">
        <v>69</v>
      </c>
      <c r="R35" s="47">
        <v>7</v>
      </c>
      <c r="S35" s="47">
        <v>0</v>
      </c>
      <c r="T35" s="38" t="s">
        <v>7</v>
      </c>
      <c r="U35" s="38">
        <v>9</v>
      </c>
      <c r="V35" s="45" t="s">
        <v>83</v>
      </c>
      <c r="W35" s="46" t="s">
        <v>56</v>
      </c>
      <c r="X35" s="46" t="s">
        <v>61</v>
      </c>
      <c r="Y35" s="47">
        <v>6</v>
      </c>
      <c r="Z35" s="48">
        <v>0</v>
      </c>
      <c r="AB35" s="11"/>
      <c r="AC35" s="11"/>
      <c r="AD35" s="3"/>
    </row>
    <row r="36" spans="1:30" ht="21.95" customHeight="1" x14ac:dyDescent="0.25">
      <c r="A36" s="23">
        <v>10</v>
      </c>
      <c r="B36" s="45" t="s">
        <v>170</v>
      </c>
      <c r="C36" s="46" t="s">
        <v>56</v>
      </c>
      <c r="D36" s="46" t="s">
        <v>69</v>
      </c>
      <c r="E36" s="47">
        <v>7</v>
      </c>
      <c r="F36" s="47">
        <v>1</v>
      </c>
      <c r="G36" s="38" t="s">
        <v>7</v>
      </c>
      <c r="H36" s="49">
        <v>25</v>
      </c>
      <c r="I36" s="50" t="s">
        <v>137</v>
      </c>
      <c r="J36" s="46" t="s">
        <v>67</v>
      </c>
      <c r="K36" s="46" t="s">
        <v>69</v>
      </c>
      <c r="L36" s="47">
        <v>6.5</v>
      </c>
      <c r="M36" s="48">
        <v>0</v>
      </c>
      <c r="N36" s="49">
        <v>10</v>
      </c>
      <c r="O36" s="45" t="s">
        <v>159</v>
      </c>
      <c r="P36" s="46" t="s">
        <v>117</v>
      </c>
      <c r="Q36" s="46" t="s">
        <v>69</v>
      </c>
      <c r="R36" s="47">
        <v>4.5</v>
      </c>
      <c r="S36" s="47">
        <v>0</v>
      </c>
      <c r="T36" s="38" t="s">
        <v>7</v>
      </c>
      <c r="U36" s="49">
        <v>10</v>
      </c>
      <c r="V36" s="45" t="s">
        <v>84</v>
      </c>
      <c r="W36" s="46" t="s">
        <v>85</v>
      </c>
      <c r="X36" s="46" t="s">
        <v>69</v>
      </c>
      <c r="Y36" s="47">
        <v>6</v>
      </c>
      <c r="Z36" s="48">
        <v>0</v>
      </c>
      <c r="AB36" s="11"/>
      <c r="AC36" s="11"/>
      <c r="AD36" s="3"/>
    </row>
    <row r="37" spans="1:30" ht="21.95" customHeight="1" x14ac:dyDescent="0.25">
      <c r="A37" s="20">
        <v>25</v>
      </c>
      <c r="B37" s="50" t="s">
        <v>171</v>
      </c>
      <c r="C37" s="46" t="s">
        <v>104</v>
      </c>
      <c r="D37" s="46" t="s">
        <v>69</v>
      </c>
      <c r="E37" s="47">
        <v>7</v>
      </c>
      <c r="F37" s="47">
        <v>1</v>
      </c>
      <c r="G37" s="38" t="s">
        <v>7</v>
      </c>
      <c r="H37" s="38">
        <v>11</v>
      </c>
      <c r="I37" s="45" t="s">
        <v>138</v>
      </c>
      <c r="J37" s="46" t="s">
        <v>117</v>
      </c>
      <c r="K37" s="46" t="s">
        <v>69</v>
      </c>
      <c r="L37" s="47">
        <v>5.5</v>
      </c>
      <c r="M37" s="48">
        <v>0</v>
      </c>
      <c r="N37" s="38">
        <v>11</v>
      </c>
      <c r="O37" s="45" t="s">
        <v>160</v>
      </c>
      <c r="P37" s="46" t="s">
        <v>108</v>
      </c>
      <c r="Q37" s="46" t="s">
        <v>69</v>
      </c>
      <c r="R37" s="47">
        <v>7</v>
      </c>
      <c r="S37" s="47">
        <v>1</v>
      </c>
      <c r="T37" s="38" t="s">
        <v>7</v>
      </c>
      <c r="U37" s="38">
        <v>11</v>
      </c>
      <c r="V37" s="45" t="s">
        <v>86</v>
      </c>
      <c r="W37" s="46" t="s">
        <v>73</v>
      </c>
      <c r="X37" s="46" t="s">
        <v>69</v>
      </c>
      <c r="Y37" s="47">
        <v>7.5</v>
      </c>
      <c r="Z37" s="48">
        <v>1</v>
      </c>
      <c r="AB37" s="11"/>
      <c r="AC37" s="11"/>
      <c r="AD37" s="3"/>
    </row>
    <row r="38" spans="1:30" ht="21.95" customHeight="1" x14ac:dyDescent="0.2">
      <c r="A38" s="20"/>
      <c r="B38" s="38"/>
      <c r="C38" s="38"/>
      <c r="D38" s="38"/>
      <c r="E38" s="51">
        <f>(SUM(E27:E37))/11</f>
        <v>6.2727272727272725</v>
      </c>
      <c r="F38" s="38"/>
      <c r="G38" s="38"/>
      <c r="H38" s="38"/>
      <c r="I38" s="38"/>
      <c r="J38" s="38"/>
      <c r="K38" s="38"/>
      <c r="L38" s="51">
        <f>(SUM(L27:L37))/11</f>
        <v>5.9545454545454541</v>
      </c>
      <c r="M38" s="21"/>
      <c r="N38" s="38"/>
      <c r="O38" s="38"/>
      <c r="P38" s="38"/>
      <c r="Q38" s="38"/>
      <c r="R38" s="51">
        <f>(SUM(R27:R37))/11</f>
        <v>6.2272727272727275</v>
      </c>
      <c r="S38" s="38"/>
      <c r="T38" s="38"/>
      <c r="U38" s="38"/>
      <c r="V38" s="38"/>
      <c r="W38" s="38"/>
      <c r="X38" s="38"/>
      <c r="Y38" s="51">
        <f>(SUM(Y27:Y37))/11</f>
        <v>6.0454545454545459</v>
      </c>
      <c r="Z38" s="21"/>
      <c r="AB38" s="11"/>
      <c r="AC38" s="11"/>
      <c r="AD38" s="3"/>
    </row>
    <row r="39" spans="1:30" ht="21.95" customHeight="1" x14ac:dyDescent="0.2">
      <c r="A39" s="20"/>
      <c r="B39" s="38" t="s">
        <v>8</v>
      </c>
      <c r="C39" s="38"/>
      <c r="D39" s="38"/>
      <c r="E39" s="52">
        <v>0.05</v>
      </c>
      <c r="F39" s="38"/>
      <c r="G39" s="38"/>
      <c r="H39" s="38"/>
      <c r="I39" s="38" t="s">
        <v>8</v>
      </c>
      <c r="J39" s="38"/>
      <c r="K39" s="38"/>
      <c r="L39" s="46" t="s">
        <v>7</v>
      </c>
      <c r="M39" s="21"/>
      <c r="N39" s="38"/>
      <c r="O39" s="38" t="s">
        <v>8</v>
      </c>
      <c r="P39" s="38"/>
      <c r="Q39" s="38"/>
      <c r="R39" s="52">
        <v>0.05</v>
      </c>
      <c r="S39" s="38"/>
      <c r="T39" s="38"/>
      <c r="U39" s="38"/>
      <c r="V39" s="38" t="s">
        <v>8</v>
      </c>
      <c r="W39" s="38"/>
      <c r="X39" s="38"/>
      <c r="Y39" s="46" t="s">
        <v>7</v>
      </c>
      <c r="Z39" s="21"/>
      <c r="AB39" s="11"/>
      <c r="AC39" s="11"/>
      <c r="AD39" s="3"/>
    </row>
    <row r="40" spans="1:30" ht="21.95" customHeight="1" x14ac:dyDescent="0.2">
      <c r="A40" s="20"/>
      <c r="B40" s="38" t="s">
        <v>9</v>
      </c>
      <c r="C40" s="38"/>
      <c r="D40" s="38"/>
      <c r="E40" s="52">
        <f>IF(SUM(A27:A37)=66,0.05,0)</f>
        <v>0</v>
      </c>
      <c r="F40" s="38"/>
      <c r="G40" s="38"/>
      <c r="H40" s="38"/>
      <c r="I40" s="38" t="s">
        <v>9</v>
      </c>
      <c r="J40" s="38"/>
      <c r="K40" s="38"/>
      <c r="L40" s="52">
        <f>IF(SUM(H27:H37)=66,0.05,0)</f>
        <v>0</v>
      </c>
      <c r="M40" s="21"/>
      <c r="N40" s="38"/>
      <c r="O40" s="38" t="s">
        <v>9</v>
      </c>
      <c r="P40" s="38"/>
      <c r="Q40" s="38"/>
      <c r="R40" s="52">
        <f>IF(SUM(N27:N37)=66,0.05,0)</f>
        <v>0</v>
      </c>
      <c r="S40" s="38"/>
      <c r="T40" s="38"/>
      <c r="U40" s="38"/>
      <c r="V40" s="38" t="s">
        <v>9</v>
      </c>
      <c r="W40" s="38"/>
      <c r="X40" s="38"/>
      <c r="Y40" s="52">
        <f>IF(SUM(U27:U37)=66,0.05,0)</f>
        <v>0</v>
      </c>
      <c r="Z40" s="21"/>
    </row>
    <row r="41" spans="1:30" ht="21.95" customHeight="1" x14ac:dyDescent="0.2">
      <c r="A41" s="20"/>
      <c r="B41" s="38" t="s">
        <v>10</v>
      </c>
      <c r="C41" s="38">
        <f>IF(+C25=3,26,IF(+C25=4,31.5,IF(+C25=5,36.5)))</f>
        <v>26</v>
      </c>
      <c r="D41" s="38">
        <f>IF(+C25=3,SUM(E27:E30),IF(+C25=4,SUM(E27:E31),IF(+C25=5,SUM(E27:E32))))</f>
        <v>22.5</v>
      </c>
      <c r="E41" s="51">
        <f>IF(+D41&gt;=C41,(0.07-(-F27*0.025)),0)</f>
        <v>0</v>
      </c>
      <c r="F41" s="46"/>
      <c r="G41" s="38"/>
      <c r="H41" s="38"/>
      <c r="I41" s="38" t="s">
        <v>10</v>
      </c>
      <c r="J41" s="38">
        <f>IF(+J25=3,26,IF(+J25=4,31.5,IF(+J25=5,36.5)))</f>
        <v>31.5</v>
      </c>
      <c r="K41" s="38">
        <f>IF(+J25=3,SUM(L27:L30),IF(+J25=4,SUM(L27:L31),IF(+J25=5,SUM(L27:L32))))</f>
        <v>29</v>
      </c>
      <c r="L41" s="51">
        <f>IF(+K41&gt;=J41,(0.07-(-M27*0.025)),0)</f>
        <v>0</v>
      </c>
      <c r="M41" s="24" t="str">
        <f>IF(+L41&lt;0,"HELP",".")</f>
        <v>.</v>
      </c>
      <c r="N41" s="38"/>
      <c r="O41" s="38" t="s">
        <v>10</v>
      </c>
      <c r="P41" s="38">
        <f>IF(+P25=3,26,IF(+P25=4,31.5,IF(+P25=5,36.5)))</f>
        <v>26</v>
      </c>
      <c r="Q41" s="38">
        <f>IF(+P25=3,SUM(R27:R30),IF(+P25=4,SUM(R27:R31),IF(+P25=5,SUM(R27:R32))))</f>
        <v>26</v>
      </c>
      <c r="R41" s="51">
        <f>IF(+Q41&gt;=P41,(0.07-(-S27*0.025)),0)</f>
        <v>4.5000000000000005E-2</v>
      </c>
      <c r="S41" s="46" t="str">
        <f>IF(+R41&lt;0,"HELP",".")</f>
        <v>.</v>
      </c>
      <c r="T41" s="38"/>
      <c r="U41" s="38"/>
      <c r="V41" s="38" t="s">
        <v>10</v>
      </c>
      <c r="W41" s="38">
        <f>IF(+W25=3,26,IF(+W25=4,31.5,IF(+W25=5,36.5)))</f>
        <v>31.5</v>
      </c>
      <c r="X41" s="38">
        <f>IF(+W25=3,SUM(Y27:Y30),IF(+W25=4,SUM(Y27:Y31),IF(+W25=5,SUM(Y27:Y32))))</f>
        <v>29</v>
      </c>
      <c r="Y41" s="51">
        <f>IF(+X41&gt;=W41,(0.07-(-Z27*0.025)),0)</f>
        <v>0</v>
      </c>
      <c r="Z41" s="24" t="str">
        <f>IF(+Y41&lt;0,"HELP",".")</f>
        <v>.</v>
      </c>
    </row>
    <row r="42" spans="1:30" ht="21.95" customHeight="1" thickBot="1" x14ac:dyDescent="0.25">
      <c r="A42" s="20"/>
      <c r="B42" s="38"/>
      <c r="C42" s="38"/>
      <c r="D42" s="38"/>
      <c r="E42" s="53">
        <f>FLOOR(+SUM(E38:E41),0.1)</f>
        <v>6.3000000000000007</v>
      </c>
      <c r="F42" s="38">
        <f>SUM(F28:F37)</f>
        <v>3</v>
      </c>
      <c r="G42" s="38"/>
      <c r="H42" s="38"/>
      <c r="I42" s="38"/>
      <c r="J42" s="38"/>
      <c r="K42" s="38"/>
      <c r="L42" s="53">
        <f>FLOOR(+SUM(L38:L41),0.1)</f>
        <v>5.9</v>
      </c>
      <c r="M42" s="21">
        <f>SUM(M28:M37)</f>
        <v>0</v>
      </c>
      <c r="N42" s="26"/>
      <c r="O42" s="26"/>
      <c r="P42" s="26"/>
      <c r="Q42" s="26"/>
      <c r="R42" s="27">
        <f>FLOOR(+SUM(R38:R41),0.1)</f>
        <v>6.3000000000000007</v>
      </c>
      <c r="S42" s="26">
        <f>SUM(S28:S37)</f>
        <v>2</v>
      </c>
      <c r="T42" s="26"/>
      <c r="U42" s="26"/>
      <c r="V42" s="26"/>
      <c r="W42" s="26"/>
      <c r="X42" s="26"/>
      <c r="Y42" s="27">
        <f>FLOOR(+SUM(Y38:Y41),0.1)</f>
        <v>6</v>
      </c>
      <c r="Z42" s="28">
        <f>SUM(Z28:Z37)</f>
        <v>1</v>
      </c>
    </row>
    <row r="43" spans="1:30" ht="21.95" customHeight="1" x14ac:dyDescent="0.25">
      <c r="A43" s="31"/>
      <c r="B43" s="29" t="str">
        <f>+$B$1</f>
        <v>ANNO 2023/2024</v>
      </c>
      <c r="C43" s="29" t="str">
        <f>+C1</f>
        <v>CAMPIONATO</v>
      </c>
      <c r="D43" s="29"/>
      <c r="E43" s="29"/>
      <c r="F43" s="29"/>
      <c r="G43" s="29"/>
      <c r="H43" s="29"/>
      <c r="I43" s="29" t="str">
        <f>+I1</f>
        <v>GIORNATA</v>
      </c>
      <c r="J43" s="29" t="str">
        <f>+J1</f>
        <v>N.</v>
      </c>
      <c r="K43" s="29">
        <f>+K1</f>
        <v>36</v>
      </c>
      <c r="L43" s="29"/>
      <c r="M43" s="30"/>
      <c r="N43" s="38"/>
      <c r="O43" s="37" t="s">
        <v>23</v>
      </c>
      <c r="P43" s="45" t="s">
        <v>24</v>
      </c>
      <c r="Q43" s="38" t="s">
        <v>25</v>
      </c>
      <c r="R43" s="38" t="s">
        <v>26</v>
      </c>
      <c r="S43" s="38" t="s">
        <v>27</v>
      </c>
      <c r="T43" s="38"/>
      <c r="U43" s="38" t="s">
        <v>28</v>
      </c>
      <c r="V43" s="37"/>
      <c r="W43" s="45"/>
      <c r="X43" s="54"/>
      <c r="Y43" s="54"/>
      <c r="Z43" s="21"/>
      <c r="AC43" s="11"/>
      <c r="AD43" s="3"/>
    </row>
    <row r="44" spans="1:30" ht="21.95" customHeight="1" x14ac:dyDescent="0.2">
      <c r="A44" s="20"/>
      <c r="B44" s="37" t="s">
        <v>3</v>
      </c>
      <c r="C44" s="38" t="s">
        <v>49</v>
      </c>
      <c r="D44" s="38"/>
      <c r="E44" s="38"/>
      <c r="F44" s="38"/>
      <c r="G44" s="38"/>
      <c r="H44" s="38"/>
      <c r="I44" s="38" t="s">
        <v>50</v>
      </c>
      <c r="J44" s="38"/>
      <c r="K44" s="38"/>
      <c r="L44" s="38"/>
      <c r="M44" s="21"/>
      <c r="N44" s="46">
        <v>1</v>
      </c>
      <c r="O44" s="70" t="s">
        <v>36</v>
      </c>
      <c r="P44" s="71">
        <v>58</v>
      </c>
      <c r="Q44" s="71">
        <v>36</v>
      </c>
      <c r="R44" s="71">
        <v>45</v>
      </c>
      <c r="S44" s="71">
        <v>38</v>
      </c>
      <c r="T44" s="71"/>
      <c r="U44" s="71">
        <f>+R44-S44</f>
        <v>7</v>
      </c>
      <c r="V44" s="57" t="s">
        <v>188</v>
      </c>
      <c r="W44" s="57"/>
      <c r="X44" s="38"/>
      <c r="Y44" s="56"/>
      <c r="Z44" s="21"/>
      <c r="AC44" s="11"/>
      <c r="AD44" s="3"/>
    </row>
    <row r="45" spans="1:30" ht="21.95" customHeight="1" x14ac:dyDescent="0.2">
      <c r="A45" s="20"/>
      <c r="B45" s="37" t="s">
        <v>4</v>
      </c>
      <c r="C45" s="41" t="str">
        <f>+$C$3</f>
        <v>23/05/2024</v>
      </c>
      <c r="D45" s="38"/>
      <c r="E45" s="38"/>
      <c r="F45" s="38"/>
      <c r="G45" s="38"/>
      <c r="H45" s="38"/>
      <c r="I45" s="40"/>
      <c r="J45" s="38"/>
      <c r="K45" s="38"/>
      <c r="L45" s="38"/>
      <c r="M45" s="21"/>
      <c r="N45" s="46">
        <v>2</v>
      </c>
      <c r="O45" s="37" t="s">
        <v>31</v>
      </c>
      <c r="P45" s="55">
        <v>58</v>
      </c>
      <c r="Q45" s="56">
        <v>36</v>
      </c>
      <c r="R45" s="56">
        <v>66</v>
      </c>
      <c r="S45" s="56">
        <v>54</v>
      </c>
      <c r="T45" s="56"/>
      <c r="U45" s="56">
        <f>+R45-S45</f>
        <v>12</v>
      </c>
      <c r="V45" s="57"/>
      <c r="W45" s="57"/>
      <c r="X45" s="38"/>
      <c r="Y45" s="56"/>
      <c r="Z45" s="32"/>
      <c r="AC45" s="10"/>
      <c r="AD45" s="3"/>
    </row>
    <row r="46" spans="1:30" ht="21.95" customHeight="1" x14ac:dyDescent="0.2">
      <c r="A46" s="20"/>
      <c r="B46" s="42" t="s">
        <v>11</v>
      </c>
      <c r="C46" s="43">
        <v>3</v>
      </c>
      <c r="D46" s="38">
        <v>4</v>
      </c>
      <c r="E46" s="38">
        <v>3</v>
      </c>
      <c r="F46" s="38"/>
      <c r="G46" s="38"/>
      <c r="H46" s="38"/>
      <c r="I46" s="42" t="s">
        <v>11</v>
      </c>
      <c r="J46" s="43">
        <v>3</v>
      </c>
      <c r="K46" s="43">
        <v>5</v>
      </c>
      <c r="L46" s="38">
        <v>2</v>
      </c>
      <c r="M46" s="21"/>
      <c r="N46" s="46">
        <v>3</v>
      </c>
      <c r="O46" s="37" t="s">
        <v>32</v>
      </c>
      <c r="P46" s="55">
        <v>53</v>
      </c>
      <c r="Q46" s="56">
        <v>36</v>
      </c>
      <c r="R46" s="56">
        <v>59</v>
      </c>
      <c r="S46" s="56">
        <v>49</v>
      </c>
      <c r="T46" s="56"/>
      <c r="U46" s="56">
        <f>+R46-S46</f>
        <v>10</v>
      </c>
      <c r="V46" s="57" t="s">
        <v>188</v>
      </c>
      <c r="W46" s="57"/>
      <c r="X46" s="38"/>
      <c r="Y46" s="56"/>
      <c r="Z46" s="32"/>
      <c r="AC46" s="11"/>
      <c r="AD46" s="3"/>
    </row>
    <row r="47" spans="1:30" ht="21.95" customHeight="1" x14ac:dyDescent="0.2">
      <c r="A47" s="20"/>
      <c r="B47" s="37" t="s">
        <v>0</v>
      </c>
      <c r="C47" s="37" t="s">
        <v>1</v>
      </c>
      <c r="D47" s="44" t="s">
        <v>2</v>
      </c>
      <c r="E47" s="44" t="s">
        <v>5</v>
      </c>
      <c r="F47" s="44" t="s">
        <v>6</v>
      </c>
      <c r="G47" s="38" t="s">
        <v>7</v>
      </c>
      <c r="H47" s="38"/>
      <c r="I47" s="37" t="s">
        <v>0</v>
      </c>
      <c r="J47" s="37" t="s">
        <v>1</v>
      </c>
      <c r="K47" s="44" t="s">
        <v>2</v>
      </c>
      <c r="L47" s="37" t="s">
        <v>5</v>
      </c>
      <c r="M47" s="22" t="s">
        <v>6</v>
      </c>
      <c r="N47" s="46">
        <v>4</v>
      </c>
      <c r="O47" s="37" t="s">
        <v>38</v>
      </c>
      <c r="P47" s="55">
        <v>53</v>
      </c>
      <c r="Q47" s="56">
        <v>36</v>
      </c>
      <c r="R47" s="56">
        <v>56</v>
      </c>
      <c r="S47" s="56">
        <v>47</v>
      </c>
      <c r="T47" s="56"/>
      <c r="U47" s="56">
        <f>+R47-S47</f>
        <v>9</v>
      </c>
      <c r="V47" s="57"/>
      <c r="W47" s="57"/>
      <c r="X47" s="38"/>
      <c r="Y47" s="56"/>
      <c r="Z47" s="32"/>
      <c r="AC47" s="11"/>
      <c r="AD47" s="3"/>
    </row>
    <row r="48" spans="1:30" ht="21.95" customHeight="1" x14ac:dyDescent="0.25">
      <c r="A48" s="20">
        <v>12</v>
      </c>
      <c r="B48" s="50" t="s">
        <v>87</v>
      </c>
      <c r="C48" s="46" t="s">
        <v>54</v>
      </c>
      <c r="D48" s="46" t="s">
        <v>14</v>
      </c>
      <c r="E48" s="47">
        <v>5.5</v>
      </c>
      <c r="F48" s="64">
        <v>-3</v>
      </c>
      <c r="G48" s="38" t="s">
        <v>7</v>
      </c>
      <c r="H48" s="38">
        <v>29</v>
      </c>
      <c r="I48" s="50" t="s">
        <v>51</v>
      </c>
      <c r="J48" s="46" t="s">
        <v>52</v>
      </c>
      <c r="K48" s="46" t="s">
        <v>14</v>
      </c>
      <c r="L48" s="47">
        <v>6.5</v>
      </c>
      <c r="M48" s="19">
        <v>-1</v>
      </c>
      <c r="N48" s="46">
        <v>5</v>
      </c>
      <c r="O48" s="37" t="s">
        <v>33</v>
      </c>
      <c r="P48" s="55">
        <v>51</v>
      </c>
      <c r="Q48" s="56">
        <v>36</v>
      </c>
      <c r="R48" s="56">
        <v>51</v>
      </c>
      <c r="S48" s="56">
        <v>50</v>
      </c>
      <c r="T48" s="56"/>
      <c r="U48" s="56">
        <f>+R48-S48</f>
        <v>1</v>
      </c>
      <c r="V48" s="37"/>
      <c r="W48" s="58"/>
      <c r="X48" s="56"/>
      <c r="Y48" s="56"/>
      <c r="Z48" s="33"/>
      <c r="AC48" s="11"/>
      <c r="AD48" s="3"/>
    </row>
    <row r="49" spans="1:30" ht="21.95" customHeight="1" x14ac:dyDescent="0.25">
      <c r="A49" s="23">
        <v>2</v>
      </c>
      <c r="B49" s="45" t="s">
        <v>88</v>
      </c>
      <c r="C49" s="46" t="s">
        <v>89</v>
      </c>
      <c r="D49" s="46" t="s">
        <v>17</v>
      </c>
      <c r="E49" s="47">
        <v>6.5</v>
      </c>
      <c r="F49" s="47">
        <v>0</v>
      </c>
      <c r="G49" s="38" t="s">
        <v>7</v>
      </c>
      <c r="H49" s="49">
        <v>13</v>
      </c>
      <c r="I49" s="50" t="s">
        <v>53</v>
      </c>
      <c r="J49" s="46" t="s">
        <v>54</v>
      </c>
      <c r="K49" s="46" t="s">
        <v>17</v>
      </c>
      <c r="L49" s="47">
        <v>5</v>
      </c>
      <c r="M49" s="48">
        <v>0</v>
      </c>
      <c r="N49" s="46">
        <v>6</v>
      </c>
      <c r="O49" s="37" t="s">
        <v>29</v>
      </c>
      <c r="P49" s="55">
        <v>45</v>
      </c>
      <c r="Q49" s="56">
        <v>36</v>
      </c>
      <c r="R49" s="56">
        <v>49</v>
      </c>
      <c r="S49" s="56">
        <v>57</v>
      </c>
      <c r="T49" s="56"/>
      <c r="U49" s="56">
        <f>+R49-S49</f>
        <v>-8</v>
      </c>
      <c r="V49" s="57" t="s">
        <v>188</v>
      </c>
      <c r="W49" s="57"/>
      <c r="X49" s="38"/>
      <c r="Y49" s="56"/>
      <c r="Z49" s="33"/>
      <c r="AC49" s="11"/>
      <c r="AD49" s="3"/>
    </row>
    <row r="50" spans="1:30" ht="21.95" customHeight="1" x14ac:dyDescent="0.25">
      <c r="A50" s="20">
        <v>3</v>
      </c>
      <c r="B50" s="45" t="s">
        <v>90</v>
      </c>
      <c r="C50" s="46" t="s">
        <v>58</v>
      </c>
      <c r="D50" s="46" t="s">
        <v>17</v>
      </c>
      <c r="E50" s="47">
        <v>6.5</v>
      </c>
      <c r="F50" s="47">
        <v>0</v>
      </c>
      <c r="G50" s="38" t="s">
        <v>7</v>
      </c>
      <c r="H50" s="38">
        <v>15</v>
      </c>
      <c r="I50" s="50" t="s">
        <v>55</v>
      </c>
      <c r="J50" s="46" t="s">
        <v>56</v>
      </c>
      <c r="K50" s="46" t="s">
        <v>17</v>
      </c>
      <c r="L50" s="47">
        <v>7</v>
      </c>
      <c r="M50" s="48">
        <v>0</v>
      </c>
      <c r="N50" s="46">
        <v>7</v>
      </c>
      <c r="O50" s="37" t="s">
        <v>34</v>
      </c>
      <c r="P50" s="55">
        <v>45</v>
      </c>
      <c r="Q50" s="56">
        <v>36</v>
      </c>
      <c r="R50" s="56">
        <v>47</v>
      </c>
      <c r="S50" s="56">
        <v>58</v>
      </c>
      <c r="T50" s="56"/>
      <c r="U50" s="56">
        <f>+R50-S50</f>
        <v>-11</v>
      </c>
      <c r="V50" s="57" t="s">
        <v>188</v>
      </c>
      <c r="W50" s="57"/>
      <c r="X50" s="38"/>
      <c r="Y50" s="56"/>
      <c r="Z50" s="32"/>
      <c r="AC50" s="11"/>
      <c r="AD50" s="3"/>
    </row>
    <row r="51" spans="1:30" ht="21.95" customHeight="1" x14ac:dyDescent="0.25">
      <c r="A51" s="23">
        <v>13</v>
      </c>
      <c r="B51" s="50" t="s">
        <v>91</v>
      </c>
      <c r="C51" s="46" t="s">
        <v>63</v>
      </c>
      <c r="D51" s="46" t="s">
        <v>17</v>
      </c>
      <c r="E51" s="47">
        <v>5.5</v>
      </c>
      <c r="F51" s="47">
        <v>0</v>
      </c>
      <c r="G51" s="38" t="s">
        <v>7</v>
      </c>
      <c r="H51" s="49">
        <v>4</v>
      </c>
      <c r="I51" s="45" t="s">
        <v>57</v>
      </c>
      <c r="J51" s="46" t="s">
        <v>58</v>
      </c>
      <c r="K51" s="46" t="s">
        <v>17</v>
      </c>
      <c r="L51" s="47">
        <v>6</v>
      </c>
      <c r="M51" s="48">
        <v>0</v>
      </c>
      <c r="N51" s="46">
        <v>8</v>
      </c>
      <c r="O51" s="37" t="s">
        <v>30</v>
      </c>
      <c r="P51" s="55">
        <v>45</v>
      </c>
      <c r="Q51" s="56">
        <v>36</v>
      </c>
      <c r="R51" s="56">
        <v>50</v>
      </c>
      <c r="S51" s="56">
        <v>52</v>
      </c>
      <c r="T51" s="56"/>
      <c r="U51" s="56">
        <f>+R51-S51</f>
        <v>-2</v>
      </c>
      <c r="V51" s="57" t="s">
        <v>188</v>
      </c>
      <c r="W51" s="57"/>
      <c r="X51" s="38"/>
      <c r="Y51" s="56"/>
      <c r="Z51" s="32"/>
      <c r="AC51" s="11"/>
      <c r="AD51" s="3"/>
    </row>
    <row r="52" spans="1:30" ht="21.95" customHeight="1" x14ac:dyDescent="0.25">
      <c r="A52" s="20">
        <v>5</v>
      </c>
      <c r="B52" s="45" t="s">
        <v>92</v>
      </c>
      <c r="C52" s="46" t="s">
        <v>56</v>
      </c>
      <c r="D52" s="46" t="s">
        <v>61</v>
      </c>
      <c r="E52" s="47">
        <v>6</v>
      </c>
      <c r="F52" s="47">
        <v>0</v>
      </c>
      <c r="G52" s="38" t="s">
        <v>7</v>
      </c>
      <c r="H52" s="38">
        <v>20</v>
      </c>
      <c r="I52" s="50" t="s">
        <v>59</v>
      </c>
      <c r="J52" s="46" t="s">
        <v>60</v>
      </c>
      <c r="K52" s="46" t="s">
        <v>61</v>
      </c>
      <c r="L52" s="47">
        <v>6</v>
      </c>
      <c r="M52" s="48">
        <v>0</v>
      </c>
      <c r="N52" s="46">
        <v>9</v>
      </c>
      <c r="O52" s="67" t="s">
        <v>35</v>
      </c>
      <c r="P52" s="68">
        <v>43</v>
      </c>
      <c r="Q52" s="69">
        <v>36</v>
      </c>
      <c r="R52" s="69">
        <v>39</v>
      </c>
      <c r="S52" s="69">
        <v>51</v>
      </c>
      <c r="T52" s="69"/>
      <c r="U52" s="69">
        <f>+R52-S52</f>
        <v>-12</v>
      </c>
      <c r="V52" s="57"/>
      <c r="W52" s="57"/>
      <c r="X52" s="38"/>
      <c r="Y52" s="56"/>
      <c r="Z52" s="32"/>
      <c r="AC52" s="11"/>
      <c r="AD52" s="3"/>
    </row>
    <row r="53" spans="1:30" ht="21.95" customHeight="1" x14ac:dyDescent="0.25">
      <c r="A53" s="23">
        <v>6</v>
      </c>
      <c r="B53" s="45" t="s">
        <v>93</v>
      </c>
      <c r="C53" s="46" t="s">
        <v>94</v>
      </c>
      <c r="D53" s="46" t="s">
        <v>61</v>
      </c>
      <c r="E53" s="47">
        <v>7</v>
      </c>
      <c r="F53" s="47">
        <v>1</v>
      </c>
      <c r="G53" s="38" t="s">
        <v>7</v>
      </c>
      <c r="H53" s="49">
        <v>6</v>
      </c>
      <c r="I53" s="45" t="s">
        <v>62</v>
      </c>
      <c r="J53" s="46" t="s">
        <v>63</v>
      </c>
      <c r="K53" s="46" t="s">
        <v>61</v>
      </c>
      <c r="L53" s="47">
        <v>6</v>
      </c>
      <c r="M53" s="48">
        <v>0</v>
      </c>
      <c r="N53" s="38">
        <v>10</v>
      </c>
      <c r="O53" s="67" t="s">
        <v>37</v>
      </c>
      <c r="P53" s="68">
        <v>38</v>
      </c>
      <c r="Q53" s="69">
        <v>36</v>
      </c>
      <c r="R53" s="69">
        <v>50</v>
      </c>
      <c r="S53" s="69">
        <v>56</v>
      </c>
      <c r="T53" s="69"/>
      <c r="U53" s="69">
        <f>+R53-S53</f>
        <v>-6</v>
      </c>
      <c r="V53" s="57"/>
      <c r="W53" s="57"/>
      <c r="X53" s="38"/>
      <c r="Y53" s="56"/>
      <c r="Z53" s="32"/>
      <c r="AC53" s="11"/>
      <c r="AD53" s="3"/>
    </row>
    <row r="54" spans="1:30" ht="21.95" customHeight="1" x14ac:dyDescent="0.25">
      <c r="A54" s="20">
        <v>20</v>
      </c>
      <c r="B54" s="50" t="s">
        <v>95</v>
      </c>
      <c r="C54" s="46" t="s">
        <v>60</v>
      </c>
      <c r="D54" s="46" t="s">
        <v>61</v>
      </c>
      <c r="E54" s="47">
        <v>5.5</v>
      </c>
      <c r="F54" s="47">
        <v>0</v>
      </c>
      <c r="G54" s="38" t="s">
        <v>7</v>
      </c>
      <c r="H54" s="38">
        <v>7</v>
      </c>
      <c r="I54" s="45" t="s">
        <v>64</v>
      </c>
      <c r="J54" s="46" t="s">
        <v>58</v>
      </c>
      <c r="K54" s="46" t="s">
        <v>61</v>
      </c>
      <c r="L54" s="47">
        <v>5.5</v>
      </c>
      <c r="M54" s="48">
        <v>0</v>
      </c>
      <c r="N54" s="46"/>
      <c r="O54" s="54"/>
      <c r="P54" s="59"/>
      <c r="Q54" s="54"/>
      <c r="R54" s="56">
        <f>SUM(R44:R53)</f>
        <v>512</v>
      </c>
      <c r="S54" s="56">
        <f>SUM(S44:S53)</f>
        <v>512</v>
      </c>
      <c r="T54" s="56"/>
      <c r="U54" s="56">
        <f t="shared" ref="U44:U54" si="0">+R54-S54</f>
        <v>0</v>
      </c>
      <c r="V54" s="52"/>
      <c r="W54" s="60"/>
      <c r="X54" s="56"/>
      <c r="Y54" s="56"/>
      <c r="Z54" s="32"/>
      <c r="AC54" s="11"/>
    </row>
    <row r="55" spans="1:30" ht="21.95" customHeight="1" x14ac:dyDescent="0.25">
      <c r="A55" s="23">
        <v>8</v>
      </c>
      <c r="B55" s="45" t="s">
        <v>96</v>
      </c>
      <c r="C55" s="46" t="s">
        <v>71</v>
      </c>
      <c r="D55" s="46" t="s">
        <v>61</v>
      </c>
      <c r="E55" s="47">
        <v>5.5</v>
      </c>
      <c r="F55" s="47">
        <v>0</v>
      </c>
      <c r="G55" s="38" t="s">
        <v>7</v>
      </c>
      <c r="H55" s="49">
        <v>8</v>
      </c>
      <c r="I55" s="45" t="s">
        <v>65</v>
      </c>
      <c r="J55" s="46" t="s">
        <v>60</v>
      </c>
      <c r="K55" s="46" t="s">
        <v>61</v>
      </c>
      <c r="L55" s="47">
        <v>6</v>
      </c>
      <c r="M55" s="48">
        <v>0</v>
      </c>
      <c r="N55" s="65" t="s">
        <v>183</v>
      </c>
      <c r="O55" s="66"/>
      <c r="P55" s="66"/>
      <c r="Q55" s="66"/>
      <c r="R55" s="66"/>
      <c r="S55" s="66"/>
      <c r="T55" s="66"/>
      <c r="U55" s="56"/>
      <c r="V55" s="52" t="s">
        <v>189</v>
      </c>
      <c r="W55" s="60"/>
      <c r="X55" s="56"/>
      <c r="Y55" s="56"/>
      <c r="Z55" s="21"/>
      <c r="AC55" s="11"/>
    </row>
    <row r="56" spans="1:30" ht="21.95" customHeight="1" x14ac:dyDescent="0.25">
      <c r="A56" s="20">
        <v>9</v>
      </c>
      <c r="B56" s="45" t="s">
        <v>97</v>
      </c>
      <c r="C56" s="46" t="s">
        <v>63</v>
      </c>
      <c r="D56" s="46" t="s">
        <v>69</v>
      </c>
      <c r="E56" s="47">
        <v>7</v>
      </c>
      <c r="F56" s="47">
        <v>2</v>
      </c>
      <c r="G56" s="38" t="s">
        <v>7</v>
      </c>
      <c r="H56" s="38">
        <v>21</v>
      </c>
      <c r="I56" s="50" t="s">
        <v>66</v>
      </c>
      <c r="J56" s="46" t="s">
        <v>67</v>
      </c>
      <c r="K56" s="46" t="s">
        <v>61</v>
      </c>
      <c r="L56" s="47">
        <v>6</v>
      </c>
      <c r="M56" s="48">
        <v>0</v>
      </c>
      <c r="N56" s="46">
        <v>1</v>
      </c>
      <c r="O56" s="38" t="s">
        <v>36</v>
      </c>
      <c r="P56" s="38" t="s">
        <v>31</v>
      </c>
      <c r="Q56" s="53"/>
      <c r="R56" s="53"/>
      <c r="S56" s="38"/>
      <c r="T56" s="38"/>
      <c r="U56" s="38"/>
      <c r="V56" s="37"/>
      <c r="W56" s="53">
        <v>6.1</v>
      </c>
      <c r="X56" s="53">
        <v>5.9</v>
      </c>
      <c r="Y56" s="38">
        <v>0</v>
      </c>
      <c r="Z56" s="21">
        <v>4</v>
      </c>
      <c r="AC56" s="11"/>
    </row>
    <row r="57" spans="1:30" ht="21.95" customHeight="1" x14ac:dyDescent="0.25">
      <c r="A57" s="23">
        <v>10</v>
      </c>
      <c r="B57" s="45" t="s">
        <v>98</v>
      </c>
      <c r="C57" s="46" t="s">
        <v>79</v>
      </c>
      <c r="D57" s="46" t="s">
        <v>69</v>
      </c>
      <c r="E57" s="47">
        <v>6</v>
      </c>
      <c r="F57" s="47">
        <v>0</v>
      </c>
      <c r="G57" s="38" t="s">
        <v>7</v>
      </c>
      <c r="H57" s="49">
        <v>25</v>
      </c>
      <c r="I57" s="50" t="s">
        <v>68</v>
      </c>
      <c r="J57" s="46" t="s">
        <v>63</v>
      </c>
      <c r="K57" s="46" t="s">
        <v>69</v>
      </c>
      <c r="L57" s="47">
        <v>6</v>
      </c>
      <c r="M57" s="48">
        <v>0</v>
      </c>
      <c r="N57" s="46">
        <v>10</v>
      </c>
      <c r="O57" s="38" t="s">
        <v>31</v>
      </c>
      <c r="P57" s="38" t="s">
        <v>36</v>
      </c>
      <c r="Q57" s="53"/>
      <c r="R57" s="53"/>
      <c r="S57" s="38"/>
      <c r="T57" s="38"/>
      <c r="U57" s="56"/>
      <c r="V57" s="38"/>
      <c r="W57" s="53">
        <v>6.3</v>
      </c>
      <c r="X57" s="53">
        <v>6</v>
      </c>
      <c r="Y57" s="38">
        <v>2</v>
      </c>
      <c r="Z57" s="21">
        <v>2</v>
      </c>
      <c r="AC57" s="11"/>
    </row>
    <row r="58" spans="1:30" ht="21.95" customHeight="1" x14ac:dyDescent="0.25">
      <c r="A58" s="20">
        <v>11</v>
      </c>
      <c r="B58" s="45" t="s">
        <v>99</v>
      </c>
      <c r="C58" s="46" t="s">
        <v>73</v>
      </c>
      <c r="D58" s="46" t="s">
        <v>69</v>
      </c>
      <c r="E58" s="47">
        <v>7.5</v>
      </c>
      <c r="F58" s="47">
        <v>1</v>
      </c>
      <c r="G58" s="38" t="s">
        <v>7</v>
      </c>
      <c r="H58" s="38">
        <v>11</v>
      </c>
      <c r="I58" s="45" t="s">
        <v>70</v>
      </c>
      <c r="J58" s="46" t="s">
        <v>71</v>
      </c>
      <c r="K58" s="46" t="s">
        <v>69</v>
      </c>
      <c r="L58" s="47">
        <v>6.5</v>
      </c>
      <c r="M58" s="48">
        <v>0</v>
      </c>
      <c r="N58" s="46">
        <v>19</v>
      </c>
      <c r="O58" s="38" t="s">
        <v>36</v>
      </c>
      <c r="P58" s="38" t="s">
        <v>31</v>
      </c>
      <c r="Q58" s="53"/>
      <c r="R58" s="53"/>
      <c r="S58" s="38"/>
      <c r="T58" s="38"/>
      <c r="U58" s="56"/>
      <c r="V58" s="38"/>
      <c r="W58" s="53">
        <v>6.2</v>
      </c>
      <c r="X58" s="53">
        <v>5.7</v>
      </c>
      <c r="Y58" s="38">
        <v>2</v>
      </c>
      <c r="Z58" s="21">
        <v>0</v>
      </c>
      <c r="AC58" s="11"/>
    </row>
    <row r="59" spans="1:30" ht="21.95" customHeight="1" x14ac:dyDescent="0.2">
      <c r="A59" s="20"/>
      <c r="B59" s="38"/>
      <c r="C59" s="38"/>
      <c r="D59" s="38"/>
      <c r="E59" s="51">
        <f>(SUM(E48:E58))/11</f>
        <v>6.2272727272727275</v>
      </c>
      <c r="F59" s="38"/>
      <c r="G59" s="38"/>
      <c r="H59" s="38"/>
      <c r="I59" s="38"/>
      <c r="J59" s="38"/>
      <c r="K59" s="38"/>
      <c r="L59" s="51">
        <f>(SUM(L48:L58))/11</f>
        <v>6.0454545454545459</v>
      </c>
      <c r="M59" s="24"/>
      <c r="N59" s="46">
        <v>28</v>
      </c>
      <c r="O59" s="38" t="s">
        <v>31</v>
      </c>
      <c r="P59" s="38" t="s">
        <v>36</v>
      </c>
      <c r="Q59" s="53"/>
      <c r="R59" s="53"/>
      <c r="S59" s="38"/>
      <c r="T59" s="38"/>
      <c r="U59" s="56"/>
      <c r="V59" s="38"/>
      <c r="W59" s="53">
        <v>6.5</v>
      </c>
      <c r="X59" s="53">
        <v>6.5</v>
      </c>
      <c r="Y59" s="38">
        <v>1</v>
      </c>
      <c r="Z59" s="21">
        <v>2</v>
      </c>
      <c r="AC59" s="11"/>
    </row>
    <row r="60" spans="1:30" ht="21.95" customHeight="1" x14ac:dyDescent="0.25">
      <c r="A60" s="20"/>
      <c r="B60" s="38" t="s">
        <v>8</v>
      </c>
      <c r="C60" s="38"/>
      <c r="D60" s="38"/>
      <c r="E60" s="52">
        <v>0.05</v>
      </c>
      <c r="F60" s="38"/>
      <c r="G60" s="38"/>
      <c r="H60" s="38"/>
      <c r="I60" s="38" t="s">
        <v>8</v>
      </c>
      <c r="J60" s="38"/>
      <c r="K60" s="38"/>
      <c r="L60" s="46" t="s">
        <v>7</v>
      </c>
      <c r="M60" s="24"/>
      <c r="N60" s="46"/>
      <c r="O60" s="61"/>
      <c r="P60" s="61"/>
      <c r="Q60" s="56"/>
      <c r="R60" s="37"/>
      <c r="S60" s="54"/>
      <c r="T60" s="38"/>
      <c r="U60" s="56"/>
      <c r="V60" s="38"/>
      <c r="W60" s="38"/>
      <c r="X60" s="38"/>
      <c r="Y60" s="56"/>
      <c r="Z60" s="21"/>
      <c r="AC60" s="11"/>
    </row>
    <row r="61" spans="1:30" ht="21.95" customHeight="1" x14ac:dyDescent="0.2">
      <c r="A61" s="20"/>
      <c r="B61" s="38" t="s">
        <v>9</v>
      </c>
      <c r="C61" s="38"/>
      <c r="D61" s="38"/>
      <c r="E61" s="52">
        <f>IF(SUM(A48:A58)=66,0.05,0)</f>
        <v>0</v>
      </c>
      <c r="F61" s="38"/>
      <c r="G61" s="38"/>
      <c r="H61" s="38"/>
      <c r="I61" s="38" t="s">
        <v>9</v>
      </c>
      <c r="J61" s="38"/>
      <c r="K61" s="38"/>
      <c r="L61" s="52">
        <f>IF(SUM(H48:H58)=66,0.05,0)</f>
        <v>0</v>
      </c>
      <c r="M61" s="24"/>
      <c r="N61" s="46">
        <v>4</v>
      </c>
      <c r="O61" s="38" t="s">
        <v>38</v>
      </c>
      <c r="P61" s="38" t="s">
        <v>32</v>
      </c>
      <c r="Q61" s="38"/>
      <c r="R61" s="38"/>
      <c r="S61" s="38"/>
      <c r="T61" s="38"/>
      <c r="U61" s="38"/>
      <c r="V61" s="38"/>
      <c r="W61" s="53">
        <v>6.2</v>
      </c>
      <c r="X61" s="53">
        <v>6.3</v>
      </c>
      <c r="Y61" s="38">
        <v>1</v>
      </c>
      <c r="Z61" s="21">
        <v>3</v>
      </c>
      <c r="AC61" s="11"/>
    </row>
    <row r="62" spans="1:30" ht="21.95" customHeight="1" x14ac:dyDescent="0.2">
      <c r="A62" s="20"/>
      <c r="B62" s="38" t="s">
        <v>10</v>
      </c>
      <c r="C62" s="38">
        <f>IF(+C46=3,26,IF(+C46=4,31.5,IF(+C46=5,36.5)))</f>
        <v>26</v>
      </c>
      <c r="D62" s="38">
        <f>IF(+C46=3,SUM(E48:E51),IF(+C46=4,SUM(E48:E52),IF(+C46=5,SUM(E48:E53))))</f>
        <v>24</v>
      </c>
      <c r="E62" s="51">
        <f>IF(+D62&gt;=C62,(0.07-(-F48*0.025)),0)</f>
        <v>0</v>
      </c>
      <c r="F62" s="46" t="str">
        <f>IF(+E62&lt;0,"HELP",".")</f>
        <v>.</v>
      </c>
      <c r="G62" s="38"/>
      <c r="H62" s="38"/>
      <c r="I62" s="38" t="s">
        <v>10</v>
      </c>
      <c r="J62" s="38">
        <f>IF(+J46=3,26,IF(+J46=4,31.5,IF(+J46=5,36.5)))</f>
        <v>26</v>
      </c>
      <c r="K62" s="38">
        <f>IF(+J46=3,SUM(L48:L51),IF(+J46=4,SUM(L48:L52),IF(+J46=5,SUM(L48:L53))))</f>
        <v>24.5</v>
      </c>
      <c r="L62" s="51">
        <f>IF(+K62&gt;=J62,(0.07-(-M48*0.025)),0)</f>
        <v>0</v>
      </c>
      <c r="M62" s="24" t="str">
        <f>IF(+L62&lt;0,"HELP",".")</f>
        <v>.</v>
      </c>
      <c r="N62" s="46">
        <v>13</v>
      </c>
      <c r="O62" s="38" t="s">
        <v>32</v>
      </c>
      <c r="P62" s="38" t="s">
        <v>38</v>
      </c>
      <c r="Q62" s="38"/>
      <c r="R62" s="38"/>
      <c r="S62" s="38"/>
      <c r="T62" s="38"/>
      <c r="U62" s="38"/>
      <c r="V62" s="38"/>
      <c r="W62" s="53">
        <v>6.2</v>
      </c>
      <c r="X62" s="53">
        <v>5.5</v>
      </c>
      <c r="Y62" s="38">
        <v>2</v>
      </c>
      <c r="Z62" s="21">
        <v>1</v>
      </c>
      <c r="AC62" s="11"/>
    </row>
    <row r="63" spans="1:30" ht="21.95" customHeight="1" x14ac:dyDescent="0.2">
      <c r="A63" s="20"/>
      <c r="B63" s="38"/>
      <c r="C63" s="38"/>
      <c r="D63" s="38"/>
      <c r="E63" s="53">
        <f>FLOOR(+SUM(E59:E62),0.1)</f>
        <v>6.2</v>
      </c>
      <c r="F63" s="38">
        <f>SUM(F49:F58)</f>
        <v>4</v>
      </c>
      <c r="G63" s="38"/>
      <c r="H63" s="38"/>
      <c r="I63" s="38"/>
      <c r="J63" s="38"/>
      <c r="K63" s="38"/>
      <c r="L63" s="53">
        <f>FLOOR(+SUM(L59:L62),0.1)</f>
        <v>6</v>
      </c>
      <c r="M63" s="21">
        <f>SUM(M49:M58)</f>
        <v>0</v>
      </c>
      <c r="N63" s="46">
        <v>22</v>
      </c>
      <c r="O63" s="38" t="s">
        <v>38</v>
      </c>
      <c r="P63" s="38" t="s">
        <v>32</v>
      </c>
      <c r="Q63" s="38"/>
      <c r="R63" s="38"/>
      <c r="S63" s="38"/>
      <c r="T63" s="38"/>
      <c r="U63" s="38"/>
      <c r="V63" s="38"/>
      <c r="W63" s="53">
        <v>5.9</v>
      </c>
      <c r="X63" s="53">
        <v>5.8</v>
      </c>
      <c r="Y63" s="38">
        <v>0</v>
      </c>
      <c r="Z63" s="21">
        <v>1</v>
      </c>
      <c r="AC63" s="11"/>
    </row>
    <row r="64" spans="1:30" ht="21.95" customHeight="1" x14ac:dyDescent="0.2">
      <c r="A64" s="20"/>
      <c r="B64" s="38"/>
      <c r="C64" s="38"/>
      <c r="D64" s="38"/>
      <c r="E64" s="51"/>
      <c r="F64" s="46"/>
      <c r="G64" s="38"/>
      <c r="H64" s="38"/>
      <c r="I64" s="38"/>
      <c r="J64" s="38"/>
      <c r="K64" s="38"/>
      <c r="L64" s="51"/>
      <c r="M64" s="24"/>
      <c r="N64" s="46">
        <v>31</v>
      </c>
      <c r="O64" s="38" t="s">
        <v>32</v>
      </c>
      <c r="P64" s="38" t="s">
        <v>38</v>
      </c>
      <c r="Q64" s="38"/>
      <c r="R64" s="38"/>
      <c r="S64" s="38"/>
      <c r="T64" s="38"/>
      <c r="U64" s="38"/>
      <c r="V64" s="38"/>
      <c r="W64" s="53">
        <v>6</v>
      </c>
      <c r="X64" s="53">
        <v>5.6</v>
      </c>
      <c r="Y64" s="38">
        <v>2</v>
      </c>
      <c r="Z64" s="21">
        <v>0</v>
      </c>
      <c r="AC64" s="11"/>
    </row>
    <row r="65" spans="1:29" ht="21.95" customHeight="1" x14ac:dyDescent="0.25">
      <c r="A65" s="20"/>
      <c r="B65" s="38" t="s">
        <v>190</v>
      </c>
      <c r="C65" s="38"/>
      <c r="D65" s="38"/>
      <c r="E65" s="51"/>
      <c r="F65" s="46"/>
      <c r="G65" s="38"/>
      <c r="H65" s="38"/>
      <c r="I65" s="38"/>
      <c r="J65" s="38"/>
      <c r="K65" s="38"/>
      <c r="L65" s="51"/>
      <c r="M65" s="24"/>
      <c r="N65" s="46"/>
      <c r="O65" s="38"/>
      <c r="P65" s="38"/>
      <c r="Q65" s="38"/>
      <c r="R65" s="38"/>
      <c r="S65" s="54"/>
      <c r="T65" s="38"/>
      <c r="U65" s="38"/>
      <c r="V65" s="38"/>
      <c r="W65" s="38"/>
      <c r="X65" s="56"/>
      <c r="Y65" s="56"/>
      <c r="Z65" s="21"/>
      <c r="AC65" s="11"/>
    </row>
    <row r="66" spans="1:29" ht="21.95" customHeight="1" x14ac:dyDescent="0.2">
      <c r="A66" s="20"/>
      <c r="B66" s="38" t="s">
        <v>191</v>
      </c>
      <c r="C66" s="38"/>
      <c r="D66" s="38"/>
      <c r="E66" s="51"/>
      <c r="F66" s="46"/>
      <c r="G66" s="38"/>
      <c r="H66" s="38"/>
      <c r="I66" s="38"/>
      <c r="J66" s="38"/>
      <c r="K66" s="38"/>
      <c r="L66" s="51"/>
      <c r="M66" s="24"/>
      <c r="N66" s="46">
        <v>4</v>
      </c>
      <c r="O66" s="38" t="s">
        <v>29</v>
      </c>
      <c r="P66" s="38" t="s">
        <v>34</v>
      </c>
      <c r="Q66" s="38"/>
      <c r="R66" s="38"/>
      <c r="S66" s="38"/>
      <c r="T66" s="38"/>
      <c r="U66" s="38"/>
      <c r="V66" s="38"/>
      <c r="W66" s="53">
        <v>6.1</v>
      </c>
      <c r="X66" s="53">
        <v>5.7</v>
      </c>
      <c r="Y66" s="38">
        <v>2</v>
      </c>
      <c r="Z66" s="21">
        <v>0</v>
      </c>
      <c r="AC66" s="11"/>
    </row>
    <row r="67" spans="1:29" ht="21.95" customHeight="1" x14ac:dyDescent="0.2">
      <c r="A67" s="20"/>
      <c r="B67" s="38" t="s">
        <v>192</v>
      </c>
      <c r="C67" s="38"/>
      <c r="D67" s="38"/>
      <c r="E67" s="51"/>
      <c r="F67" s="46"/>
      <c r="G67" s="38"/>
      <c r="H67" s="38"/>
      <c r="I67" s="38"/>
      <c r="J67" s="38"/>
      <c r="K67" s="38"/>
      <c r="L67" s="51"/>
      <c r="M67" s="24"/>
      <c r="N67" s="46">
        <v>13</v>
      </c>
      <c r="O67" s="38" t="s">
        <v>34</v>
      </c>
      <c r="P67" s="38" t="s">
        <v>29</v>
      </c>
      <c r="Q67" s="38"/>
      <c r="R67" s="38"/>
      <c r="S67" s="38"/>
      <c r="T67" s="38"/>
      <c r="U67" s="38"/>
      <c r="V67" s="38"/>
      <c r="W67" s="53">
        <v>6</v>
      </c>
      <c r="X67" s="53">
        <v>6.2</v>
      </c>
      <c r="Y67" s="38">
        <v>1</v>
      </c>
      <c r="Z67" s="21">
        <v>2</v>
      </c>
      <c r="AC67" s="11"/>
    </row>
    <row r="68" spans="1:29" ht="21.95" customHeight="1" x14ac:dyDescent="0.2">
      <c r="A68" s="20"/>
      <c r="B68" s="38" t="s">
        <v>193</v>
      </c>
      <c r="C68" s="38"/>
      <c r="D68" s="38"/>
      <c r="E68" s="51"/>
      <c r="F68" s="46"/>
      <c r="G68" s="38"/>
      <c r="H68" s="38"/>
      <c r="I68" s="38"/>
      <c r="J68" s="38"/>
      <c r="K68" s="38"/>
      <c r="L68" s="51"/>
      <c r="M68" s="24"/>
      <c r="N68" s="46">
        <v>22</v>
      </c>
      <c r="O68" s="38" t="s">
        <v>29</v>
      </c>
      <c r="P68" s="38" t="s">
        <v>34</v>
      </c>
      <c r="Q68" s="38"/>
      <c r="R68" s="38"/>
      <c r="S68" s="38"/>
      <c r="T68" s="38"/>
      <c r="U68" s="38"/>
      <c r="V68" s="38"/>
      <c r="W68" s="53">
        <v>6.3</v>
      </c>
      <c r="X68" s="53">
        <v>6.5</v>
      </c>
      <c r="Y68" s="38">
        <v>2</v>
      </c>
      <c r="Z68" s="21">
        <v>5</v>
      </c>
      <c r="AC68" s="11"/>
    </row>
    <row r="69" spans="1:29" ht="21.95" customHeight="1" x14ac:dyDescent="0.2">
      <c r="A69" s="20"/>
      <c r="B69" s="38" t="s">
        <v>194</v>
      </c>
      <c r="C69" s="38"/>
      <c r="D69" s="38"/>
      <c r="E69" s="51"/>
      <c r="F69" s="46"/>
      <c r="G69" s="38"/>
      <c r="H69" s="38"/>
      <c r="I69" s="38"/>
      <c r="J69" s="38"/>
      <c r="K69" s="38"/>
      <c r="L69" s="51"/>
      <c r="M69" s="24"/>
      <c r="N69" s="46">
        <v>31</v>
      </c>
      <c r="O69" s="38" t="s">
        <v>34</v>
      </c>
      <c r="P69" s="38" t="s">
        <v>29</v>
      </c>
      <c r="Q69" s="38"/>
      <c r="R69" s="38"/>
      <c r="S69" s="38"/>
      <c r="T69" s="38"/>
      <c r="U69" s="38"/>
      <c r="V69" s="38"/>
      <c r="W69" s="53">
        <v>6.1</v>
      </c>
      <c r="X69" s="53">
        <v>5.6</v>
      </c>
      <c r="Y69" s="38">
        <v>0</v>
      </c>
      <c r="Z69" s="21">
        <v>0</v>
      </c>
      <c r="AC69" s="11"/>
    </row>
    <row r="70" spans="1:29" ht="21.95" customHeight="1" x14ac:dyDescent="0.2">
      <c r="A70" s="20"/>
      <c r="B70" s="38" t="s">
        <v>195</v>
      </c>
      <c r="C70" s="38"/>
      <c r="D70" s="38"/>
      <c r="E70" s="51"/>
      <c r="F70" s="46"/>
      <c r="G70" s="38"/>
      <c r="H70" s="38"/>
      <c r="I70" s="38"/>
      <c r="J70" s="38"/>
      <c r="K70" s="38"/>
      <c r="L70" s="51"/>
      <c r="M70" s="24"/>
      <c r="N70" s="46"/>
      <c r="O70" s="38"/>
      <c r="P70" s="38"/>
      <c r="Q70" s="38"/>
      <c r="R70" s="38"/>
      <c r="S70" s="38"/>
      <c r="T70" s="38"/>
      <c r="U70" s="38"/>
      <c r="V70" s="38"/>
      <c r="W70" s="53"/>
      <c r="X70" s="53"/>
      <c r="Y70" s="38"/>
      <c r="Z70" s="21"/>
      <c r="AC70" s="11"/>
    </row>
    <row r="71" spans="1:29" ht="21.95" customHeight="1" x14ac:dyDescent="0.2">
      <c r="A71" s="20"/>
      <c r="B71" s="38" t="s">
        <v>196</v>
      </c>
      <c r="C71" s="38"/>
      <c r="D71" s="38"/>
      <c r="E71" s="51"/>
      <c r="F71" s="46"/>
      <c r="G71" s="38"/>
      <c r="H71" s="38"/>
      <c r="I71" s="38"/>
      <c r="J71" s="38"/>
      <c r="K71" s="38"/>
      <c r="L71" s="51"/>
      <c r="M71" s="24"/>
      <c r="N71" s="46">
        <v>2</v>
      </c>
      <c r="O71" s="38" t="s">
        <v>29</v>
      </c>
      <c r="P71" s="38" t="s">
        <v>30</v>
      </c>
      <c r="Q71" s="38"/>
      <c r="R71" s="38"/>
      <c r="S71" s="38"/>
      <c r="T71" s="38"/>
      <c r="U71" s="38"/>
      <c r="V71" s="38"/>
      <c r="W71" s="53">
        <v>6.1</v>
      </c>
      <c r="X71" s="53">
        <v>6</v>
      </c>
      <c r="Y71" s="38">
        <v>2</v>
      </c>
      <c r="Z71" s="21">
        <v>1</v>
      </c>
      <c r="AC71" s="11"/>
    </row>
    <row r="72" spans="1:29" ht="21.95" customHeight="1" x14ac:dyDescent="0.2">
      <c r="A72" s="20"/>
      <c r="B72" s="38"/>
      <c r="C72" s="38"/>
      <c r="D72" s="38"/>
      <c r="E72" s="51"/>
      <c r="F72" s="46"/>
      <c r="G72" s="38"/>
      <c r="H72" s="38"/>
      <c r="I72" s="38"/>
      <c r="J72" s="38"/>
      <c r="K72" s="38"/>
      <c r="L72" s="51"/>
      <c r="M72" s="24"/>
      <c r="N72" s="46">
        <v>11</v>
      </c>
      <c r="O72" s="38" t="s">
        <v>30</v>
      </c>
      <c r="P72" s="38" t="s">
        <v>29</v>
      </c>
      <c r="Q72" s="38"/>
      <c r="R72" s="38"/>
      <c r="S72" s="38"/>
      <c r="T72" s="38"/>
      <c r="U72" s="38"/>
      <c r="V72" s="38"/>
      <c r="W72" s="53">
        <v>5.8</v>
      </c>
      <c r="X72" s="53">
        <v>6</v>
      </c>
      <c r="Y72" s="38">
        <v>0</v>
      </c>
      <c r="Z72" s="21">
        <v>1</v>
      </c>
      <c r="AC72" s="11"/>
    </row>
    <row r="73" spans="1:29" ht="21.95" customHeight="1" x14ac:dyDescent="0.2">
      <c r="A73" s="20"/>
      <c r="B73" s="38"/>
      <c r="C73" s="38"/>
      <c r="D73" s="38"/>
      <c r="E73" s="51"/>
      <c r="F73" s="46"/>
      <c r="G73" s="38"/>
      <c r="H73" s="38"/>
      <c r="I73" s="38"/>
      <c r="J73" s="38"/>
      <c r="K73" s="38"/>
      <c r="L73" s="51"/>
      <c r="M73" s="24"/>
      <c r="N73" s="46">
        <v>20</v>
      </c>
      <c r="O73" s="38" t="s">
        <v>29</v>
      </c>
      <c r="P73" s="38" t="s">
        <v>30</v>
      </c>
      <c r="Q73" s="38"/>
      <c r="R73" s="38"/>
      <c r="S73" s="38"/>
      <c r="T73" s="38"/>
      <c r="U73" s="38"/>
      <c r="V73" s="38"/>
      <c r="W73" s="53">
        <v>5.8</v>
      </c>
      <c r="X73" s="53">
        <v>6.5</v>
      </c>
      <c r="Y73" s="38">
        <v>2</v>
      </c>
      <c r="Z73" s="21">
        <v>3</v>
      </c>
      <c r="AC73" s="11"/>
    </row>
    <row r="74" spans="1:29" ht="21.95" customHeight="1" x14ac:dyDescent="0.2">
      <c r="A74" s="20"/>
      <c r="B74" s="38"/>
      <c r="C74" s="38"/>
      <c r="D74" s="38"/>
      <c r="E74" s="51"/>
      <c r="F74" s="46"/>
      <c r="G74" s="38"/>
      <c r="H74" s="38"/>
      <c r="I74" s="38"/>
      <c r="J74" s="38"/>
      <c r="K74" s="38"/>
      <c r="L74" s="51"/>
      <c r="M74" s="24"/>
      <c r="N74" s="46">
        <v>29</v>
      </c>
      <c r="O74" s="38" t="s">
        <v>30</v>
      </c>
      <c r="P74" s="38" t="s">
        <v>29</v>
      </c>
      <c r="Q74" s="38"/>
      <c r="R74" s="38"/>
      <c r="S74" s="38"/>
      <c r="T74" s="38"/>
      <c r="U74" s="38"/>
      <c r="V74" s="38"/>
      <c r="W74" s="53">
        <v>6.2</v>
      </c>
      <c r="X74" s="53">
        <v>6.1</v>
      </c>
      <c r="Y74" s="38">
        <v>2</v>
      </c>
      <c r="Z74" s="21">
        <v>1</v>
      </c>
      <c r="AC74" s="11"/>
    </row>
    <row r="75" spans="1:29" ht="21.95" customHeight="1" x14ac:dyDescent="0.2">
      <c r="A75" s="20"/>
      <c r="B75" s="38"/>
      <c r="C75" s="38"/>
      <c r="D75" s="38"/>
      <c r="E75" s="51"/>
      <c r="F75" s="46"/>
      <c r="G75" s="38"/>
      <c r="H75" s="38"/>
      <c r="I75" s="38"/>
      <c r="J75" s="38"/>
      <c r="K75" s="38"/>
      <c r="L75" s="51"/>
      <c r="M75" s="24"/>
      <c r="N75" s="46"/>
      <c r="O75" s="38"/>
      <c r="P75" s="38"/>
      <c r="Q75" s="38"/>
      <c r="R75" s="38"/>
      <c r="S75" s="38"/>
      <c r="T75" s="38"/>
      <c r="U75" s="38"/>
      <c r="V75" s="38"/>
      <c r="W75" s="53"/>
      <c r="X75" s="53"/>
      <c r="Y75" s="38"/>
      <c r="Z75" s="21"/>
      <c r="AC75" s="11"/>
    </row>
    <row r="76" spans="1:29" ht="21.95" customHeight="1" x14ac:dyDescent="0.2">
      <c r="A76" s="20"/>
      <c r="B76" s="38"/>
      <c r="C76" s="38"/>
      <c r="D76" s="38"/>
      <c r="E76" s="51"/>
      <c r="F76" s="46"/>
      <c r="G76" s="38"/>
      <c r="H76" s="38"/>
      <c r="I76" s="38"/>
      <c r="J76" s="38"/>
      <c r="K76" s="38"/>
      <c r="L76" s="51"/>
      <c r="M76" s="24"/>
      <c r="N76" s="46">
        <v>1</v>
      </c>
      <c r="O76" s="38" t="s">
        <v>30</v>
      </c>
      <c r="P76" s="38" t="s">
        <v>34</v>
      </c>
      <c r="Q76" s="38"/>
      <c r="R76" s="38"/>
      <c r="S76" s="38"/>
      <c r="T76" s="38"/>
      <c r="U76" s="38"/>
      <c r="V76" s="38"/>
      <c r="W76" s="53">
        <v>6</v>
      </c>
      <c r="X76" s="53">
        <v>6.3</v>
      </c>
      <c r="Y76" s="38">
        <v>2</v>
      </c>
      <c r="Z76" s="21">
        <v>2</v>
      </c>
      <c r="AC76" s="11"/>
    </row>
    <row r="77" spans="1:29" ht="21.95" customHeight="1" x14ac:dyDescent="0.2">
      <c r="A77" s="20"/>
      <c r="B77" s="38"/>
      <c r="C77" s="38"/>
      <c r="D77" s="38"/>
      <c r="E77" s="51"/>
      <c r="F77" s="46"/>
      <c r="G77" s="38"/>
      <c r="H77" s="38"/>
      <c r="I77" s="38"/>
      <c r="J77" s="38"/>
      <c r="K77" s="38"/>
      <c r="L77" s="51"/>
      <c r="M77" s="24"/>
      <c r="N77" s="46">
        <v>10</v>
      </c>
      <c r="O77" s="38" t="s">
        <v>34</v>
      </c>
      <c r="P77" s="38" t="s">
        <v>30</v>
      </c>
      <c r="Q77" s="38"/>
      <c r="R77" s="38"/>
      <c r="S77" s="38"/>
      <c r="T77" s="38"/>
      <c r="U77" s="38"/>
      <c r="V77" s="38"/>
      <c r="W77" s="53">
        <v>6.1</v>
      </c>
      <c r="X77" s="53">
        <v>5.9</v>
      </c>
      <c r="Y77" s="38">
        <v>1</v>
      </c>
      <c r="Z77" s="21">
        <v>1</v>
      </c>
      <c r="AC77" s="11"/>
    </row>
    <row r="78" spans="1:29" ht="21.95" customHeight="1" x14ac:dyDescent="0.2">
      <c r="A78" s="20"/>
      <c r="B78" s="38"/>
      <c r="C78" s="38"/>
      <c r="D78" s="38"/>
      <c r="E78" s="51"/>
      <c r="F78" s="46"/>
      <c r="G78" s="38"/>
      <c r="H78" s="38"/>
      <c r="I78" s="38"/>
      <c r="J78" s="38"/>
      <c r="K78" s="38"/>
      <c r="L78" s="51"/>
      <c r="M78" s="24"/>
      <c r="N78" s="46">
        <v>19</v>
      </c>
      <c r="O78" s="38" t="s">
        <v>30</v>
      </c>
      <c r="P78" s="38" t="s">
        <v>34</v>
      </c>
      <c r="Q78" s="38"/>
      <c r="R78" s="38"/>
      <c r="S78" s="38"/>
      <c r="T78" s="38"/>
      <c r="U78" s="38"/>
      <c r="V78" s="38"/>
      <c r="W78" s="53">
        <v>6.3</v>
      </c>
      <c r="X78" s="53">
        <v>6.3</v>
      </c>
      <c r="Y78" s="38">
        <v>2</v>
      </c>
      <c r="Z78" s="21">
        <v>2</v>
      </c>
      <c r="AC78" s="11"/>
    </row>
    <row r="79" spans="1:29" ht="21.95" customHeight="1" x14ac:dyDescent="0.2">
      <c r="A79" s="20"/>
      <c r="B79" s="38"/>
      <c r="C79" s="38"/>
      <c r="D79" s="38"/>
      <c r="E79" s="51"/>
      <c r="F79" s="46"/>
      <c r="G79" s="38"/>
      <c r="H79" s="38"/>
      <c r="I79" s="38"/>
      <c r="J79" s="38"/>
      <c r="K79" s="38"/>
      <c r="L79" s="51"/>
      <c r="M79" s="24"/>
      <c r="N79" s="46">
        <v>28</v>
      </c>
      <c r="O79" s="38" t="s">
        <v>34</v>
      </c>
      <c r="P79" s="38" t="s">
        <v>30</v>
      </c>
      <c r="Q79" s="38"/>
      <c r="R79" s="38"/>
      <c r="S79" s="38"/>
      <c r="T79" s="38"/>
      <c r="U79" s="38"/>
      <c r="V79" s="38"/>
      <c r="W79" s="53">
        <v>6.2</v>
      </c>
      <c r="X79" s="53">
        <v>6.4</v>
      </c>
      <c r="Y79" s="38">
        <v>0</v>
      </c>
      <c r="Z79" s="21">
        <v>2</v>
      </c>
      <c r="AC79" s="11"/>
    </row>
    <row r="80" spans="1:29" ht="21.95" customHeight="1" thickBot="1" x14ac:dyDescent="0.25">
      <c r="A80" s="25"/>
      <c r="B80" s="26"/>
      <c r="C80" s="26"/>
      <c r="D80" s="26"/>
      <c r="E80" s="15"/>
      <c r="F80" s="15"/>
      <c r="G80" s="26"/>
      <c r="H80" s="26"/>
      <c r="I80" s="26"/>
      <c r="J80" s="26"/>
      <c r="K80" s="26"/>
      <c r="L80" s="15"/>
      <c r="M80" s="16"/>
      <c r="N80" s="26"/>
      <c r="O80" s="26" t="s">
        <v>12</v>
      </c>
      <c r="P80" s="34"/>
      <c r="Q80" s="26"/>
      <c r="R80" s="26"/>
      <c r="S80" s="26"/>
      <c r="T80" s="26"/>
      <c r="U80" s="26"/>
      <c r="V80" s="35"/>
      <c r="W80" s="26"/>
      <c r="X80" s="36"/>
      <c r="Y80" s="26"/>
      <c r="Z80" s="28"/>
    </row>
    <row r="82" spans="2:25" ht="21.95" customHeight="1" x14ac:dyDescent="0.25">
      <c r="B82" s="4" t="s">
        <v>13</v>
      </c>
      <c r="C82"/>
      <c r="D82"/>
      <c r="E82"/>
    </row>
    <row r="83" spans="2:25" ht="21.95" customHeight="1" x14ac:dyDescent="0.25">
      <c r="B83" t="s">
        <v>14</v>
      </c>
      <c r="C83" s="5" t="s">
        <v>15</v>
      </c>
      <c r="D83" s="5" t="s">
        <v>16</v>
      </c>
      <c r="E83" s="5"/>
      <c r="I83" t="s">
        <v>14</v>
      </c>
      <c r="J83" s="5" t="s">
        <v>15</v>
      </c>
      <c r="K83" s="5" t="s">
        <v>16</v>
      </c>
      <c r="O83" t="s">
        <v>14</v>
      </c>
      <c r="P83" s="5" t="s">
        <v>15</v>
      </c>
      <c r="Q83" s="5" t="s">
        <v>16</v>
      </c>
    </row>
    <row r="84" spans="2:25" ht="21.95" customHeight="1" x14ac:dyDescent="0.25">
      <c r="B84" t="s">
        <v>17</v>
      </c>
      <c r="C84" s="5" t="s">
        <v>16</v>
      </c>
      <c r="D84" s="5" t="s">
        <v>16</v>
      </c>
      <c r="E84" s="5"/>
      <c r="I84" t="s">
        <v>17</v>
      </c>
      <c r="J84" s="5" t="s">
        <v>16</v>
      </c>
      <c r="K84" s="5" t="s">
        <v>16</v>
      </c>
      <c r="O84" t="s">
        <v>17</v>
      </c>
      <c r="P84" s="5" t="s">
        <v>16</v>
      </c>
      <c r="Q84" s="5" t="s">
        <v>16</v>
      </c>
      <c r="Y84" s="2"/>
    </row>
    <row r="85" spans="2:25" ht="21.95" customHeight="1" x14ac:dyDescent="0.25">
      <c r="B85" t="s">
        <v>17</v>
      </c>
      <c r="C85" s="5" t="s">
        <v>16</v>
      </c>
      <c r="D85" s="5" t="s">
        <v>16</v>
      </c>
      <c r="E85" s="5"/>
      <c r="I85" t="s">
        <v>17</v>
      </c>
      <c r="J85" s="5" t="s">
        <v>16</v>
      </c>
      <c r="K85" s="5" t="s">
        <v>16</v>
      </c>
      <c r="O85" t="s">
        <v>17</v>
      </c>
      <c r="P85" s="5" t="s">
        <v>16</v>
      </c>
      <c r="Q85" s="5" t="s">
        <v>16</v>
      </c>
      <c r="Y85" s="2"/>
    </row>
    <row r="86" spans="2:25" ht="21.95" customHeight="1" x14ac:dyDescent="0.25">
      <c r="B86" t="s">
        <v>17</v>
      </c>
      <c r="C86" s="5" t="s">
        <v>16</v>
      </c>
      <c r="D86" s="5" t="s">
        <v>16</v>
      </c>
      <c r="E86" s="5"/>
      <c r="I86" t="s">
        <v>17</v>
      </c>
      <c r="J86" s="5" t="s">
        <v>16</v>
      </c>
      <c r="K86" s="5" t="s">
        <v>16</v>
      </c>
      <c r="O86" t="s">
        <v>17</v>
      </c>
      <c r="P86" s="5" t="s">
        <v>16</v>
      </c>
      <c r="Q86" s="5" t="s">
        <v>16</v>
      </c>
    </row>
    <row r="87" spans="2:25" ht="21.95" customHeight="1" x14ac:dyDescent="0.25">
      <c r="B87" s="9" t="s">
        <v>18</v>
      </c>
      <c r="C87" s="5">
        <v>20</v>
      </c>
      <c r="D87" s="5">
        <v>26</v>
      </c>
      <c r="E87" s="5"/>
      <c r="I87" t="s">
        <v>17</v>
      </c>
      <c r="J87" s="5" t="s">
        <v>16</v>
      </c>
      <c r="K87" s="5" t="s">
        <v>16</v>
      </c>
      <c r="O87" t="s">
        <v>17</v>
      </c>
      <c r="P87" s="5" t="s">
        <v>16</v>
      </c>
      <c r="Q87" s="5" t="s">
        <v>16</v>
      </c>
    </row>
    <row r="88" spans="2:25" ht="21.95" customHeight="1" x14ac:dyDescent="0.25">
      <c r="B88" s="6" t="s">
        <v>19</v>
      </c>
      <c r="C88" s="8">
        <f>+C87/3</f>
        <v>6.666666666666667</v>
      </c>
      <c r="D88" s="8">
        <f>+D87/4</f>
        <v>6.5</v>
      </c>
      <c r="E88" s="7"/>
      <c r="I88" s="9" t="s">
        <v>18</v>
      </c>
      <c r="J88" s="5">
        <v>26</v>
      </c>
      <c r="K88" s="5">
        <v>31.5</v>
      </c>
      <c r="O88" t="s">
        <v>17</v>
      </c>
      <c r="P88" s="5" t="s">
        <v>16</v>
      </c>
      <c r="Q88" s="5" t="s">
        <v>16</v>
      </c>
    </row>
    <row r="89" spans="2:25" ht="21.95" customHeight="1" x14ac:dyDescent="0.25">
      <c r="B89"/>
      <c r="C89"/>
      <c r="D89"/>
      <c r="E89"/>
      <c r="I89" s="6" t="s">
        <v>19</v>
      </c>
      <c r="J89" s="8">
        <f>+J88/4</f>
        <v>6.5</v>
      </c>
      <c r="K89" s="8">
        <f>+K88/5</f>
        <v>6.3</v>
      </c>
      <c r="O89" s="9" t="s">
        <v>18</v>
      </c>
      <c r="P89" s="5">
        <v>31.5</v>
      </c>
      <c r="Q89" s="5">
        <v>36.5</v>
      </c>
    </row>
    <row r="90" spans="2:25" ht="21.95" customHeight="1" x14ac:dyDescent="0.25">
      <c r="B90"/>
      <c r="C90" s="5"/>
      <c r="D90" s="5"/>
      <c r="E90" s="5"/>
      <c r="O90" s="6" t="s">
        <v>19</v>
      </c>
      <c r="P90" s="8">
        <f>+P89/5</f>
        <v>6.3</v>
      </c>
      <c r="Q90" s="7">
        <f>+Q89/6</f>
        <v>6.083333333333333</v>
      </c>
    </row>
    <row r="91" spans="2:25" ht="21.95" customHeight="1" x14ac:dyDescent="0.25">
      <c r="B91"/>
      <c r="C91" s="5"/>
      <c r="D91" s="5"/>
      <c r="E91" s="5"/>
    </row>
    <row r="92" spans="2:25" ht="21.95" customHeight="1" x14ac:dyDescent="0.25">
      <c r="B92"/>
      <c r="C92" s="5"/>
      <c r="D92" s="5"/>
      <c r="E92" s="5"/>
      <c r="O92" s="2"/>
      <c r="P92" s="17"/>
      <c r="Q92" s="18"/>
      <c r="R92" s="18"/>
      <c r="S92" s="18"/>
      <c r="T92" s="18"/>
      <c r="U92" s="18"/>
    </row>
    <row r="93" spans="2:25" ht="21.95" customHeight="1" x14ac:dyDescent="0.25">
      <c r="B93"/>
      <c r="C93" s="5"/>
      <c r="D93" s="5"/>
      <c r="E93" s="5"/>
      <c r="O93" s="37" t="s">
        <v>31</v>
      </c>
      <c r="P93" s="55">
        <v>55</v>
      </c>
      <c r="Q93" s="56">
        <v>35</v>
      </c>
      <c r="R93" s="56">
        <v>63</v>
      </c>
      <c r="S93" s="56">
        <v>54</v>
      </c>
      <c r="T93" s="56"/>
      <c r="U93" s="56">
        <f t="shared" ref="U93:U103" si="1">+R93-S93</f>
        <v>9</v>
      </c>
    </row>
    <row r="94" spans="2:25" ht="21.95" customHeight="1" x14ac:dyDescent="0.25">
      <c r="B94"/>
      <c r="C94" s="5"/>
      <c r="D94" s="5"/>
      <c r="E94" s="5"/>
      <c r="O94" s="37" t="s">
        <v>36</v>
      </c>
      <c r="P94" s="55">
        <v>55</v>
      </c>
      <c r="Q94" s="56">
        <v>35</v>
      </c>
      <c r="R94" s="56">
        <v>41</v>
      </c>
      <c r="S94" s="56">
        <v>38</v>
      </c>
      <c r="T94" s="56"/>
      <c r="U94" s="56">
        <f t="shared" si="1"/>
        <v>3</v>
      </c>
    </row>
    <row r="95" spans="2:25" ht="21.95" customHeight="1" x14ac:dyDescent="0.25">
      <c r="B95"/>
      <c r="C95" s="5"/>
      <c r="D95" s="5"/>
      <c r="E95" s="5"/>
      <c r="O95" s="37" t="s">
        <v>38</v>
      </c>
      <c r="P95" s="55">
        <v>53</v>
      </c>
      <c r="Q95" s="56">
        <v>35</v>
      </c>
      <c r="R95" s="56">
        <v>56</v>
      </c>
      <c r="S95" s="56">
        <v>44</v>
      </c>
      <c r="T95" s="56"/>
      <c r="U95" s="56">
        <f t="shared" si="1"/>
        <v>12</v>
      </c>
    </row>
    <row r="96" spans="2:25" ht="21.95" customHeight="1" x14ac:dyDescent="0.25">
      <c r="B96"/>
      <c r="C96" s="5"/>
      <c r="D96" s="5"/>
      <c r="E96" s="5"/>
      <c r="O96" s="37" t="s">
        <v>32</v>
      </c>
      <c r="P96" s="55">
        <v>51</v>
      </c>
      <c r="Q96" s="56">
        <v>35</v>
      </c>
      <c r="R96" s="56">
        <v>58</v>
      </c>
      <c r="S96" s="56">
        <v>48</v>
      </c>
      <c r="T96" s="56"/>
      <c r="U96" s="56">
        <f t="shared" si="1"/>
        <v>10</v>
      </c>
    </row>
    <row r="97" spans="2:21" ht="21.95" customHeight="1" x14ac:dyDescent="0.25">
      <c r="B97"/>
      <c r="C97" s="5"/>
      <c r="D97" s="5"/>
      <c r="E97" s="5"/>
      <c r="O97" s="37" t="s">
        <v>33</v>
      </c>
      <c r="P97" s="55">
        <v>48</v>
      </c>
      <c r="Q97" s="56">
        <v>35</v>
      </c>
      <c r="R97" s="56">
        <v>49</v>
      </c>
      <c r="S97" s="56">
        <v>49</v>
      </c>
      <c r="T97" s="56"/>
      <c r="U97" s="56">
        <f t="shared" si="1"/>
        <v>0</v>
      </c>
    </row>
    <row r="98" spans="2:21" ht="21.95" customHeight="1" x14ac:dyDescent="0.25">
      <c r="B98"/>
      <c r="C98" s="5"/>
      <c r="D98" s="5"/>
      <c r="E98" s="5"/>
      <c r="O98" s="37" t="s">
        <v>29</v>
      </c>
      <c r="P98" s="55">
        <v>45</v>
      </c>
      <c r="Q98" s="56">
        <v>35</v>
      </c>
      <c r="R98" s="56">
        <v>48</v>
      </c>
      <c r="S98" s="56">
        <v>56</v>
      </c>
      <c r="T98" s="56"/>
      <c r="U98" s="56">
        <f t="shared" si="1"/>
        <v>-8</v>
      </c>
    </row>
    <row r="99" spans="2:21" ht="21.95" customHeight="1" x14ac:dyDescent="0.25">
      <c r="B99"/>
      <c r="C99" s="5"/>
      <c r="D99" s="5"/>
      <c r="E99" s="5"/>
      <c r="O99" s="37" t="s">
        <v>34</v>
      </c>
      <c r="P99" s="55">
        <v>45</v>
      </c>
      <c r="Q99" s="56">
        <v>35</v>
      </c>
      <c r="R99" s="56">
        <v>46</v>
      </c>
      <c r="S99" s="56">
        <v>56</v>
      </c>
      <c r="T99" s="56"/>
      <c r="U99" s="56">
        <f t="shared" si="1"/>
        <v>-10</v>
      </c>
    </row>
    <row r="100" spans="2:21" ht="21.95" customHeight="1" x14ac:dyDescent="0.25">
      <c r="B100"/>
      <c r="C100" s="5"/>
      <c r="D100" s="5"/>
      <c r="E100" s="5"/>
      <c r="O100" s="37" t="s">
        <v>30</v>
      </c>
      <c r="P100" s="55">
        <v>43</v>
      </c>
      <c r="Q100" s="56">
        <v>35</v>
      </c>
      <c r="R100" s="56">
        <v>49</v>
      </c>
      <c r="S100" s="56">
        <v>50</v>
      </c>
      <c r="T100" s="56"/>
      <c r="U100" s="56">
        <f t="shared" si="1"/>
        <v>-1</v>
      </c>
    </row>
    <row r="101" spans="2:21" ht="21.95" customHeight="1" x14ac:dyDescent="0.25">
      <c r="B101"/>
      <c r="C101" s="5"/>
      <c r="D101" s="5"/>
      <c r="E101" s="5"/>
      <c r="O101" s="37" t="s">
        <v>35</v>
      </c>
      <c r="P101" s="55">
        <v>42</v>
      </c>
      <c r="Q101" s="56">
        <v>35</v>
      </c>
      <c r="R101" s="56">
        <v>37</v>
      </c>
      <c r="S101" s="56">
        <v>50</v>
      </c>
      <c r="T101" s="56"/>
      <c r="U101" s="56">
        <f t="shared" si="1"/>
        <v>-13</v>
      </c>
    </row>
    <row r="102" spans="2:21" ht="21.95" customHeight="1" x14ac:dyDescent="0.25">
      <c r="B102"/>
      <c r="C102" s="5"/>
      <c r="D102" s="5"/>
      <c r="E102" s="5"/>
      <c r="O102" s="37" t="s">
        <v>37</v>
      </c>
      <c r="P102" s="55">
        <v>38</v>
      </c>
      <c r="Q102" s="56">
        <v>35</v>
      </c>
      <c r="R102" s="56">
        <v>50</v>
      </c>
      <c r="S102" s="56">
        <v>52</v>
      </c>
      <c r="T102" s="56"/>
      <c r="U102" s="56">
        <f t="shared" si="1"/>
        <v>-2</v>
      </c>
    </row>
    <row r="103" spans="2:21" ht="21.95" customHeight="1" x14ac:dyDescent="0.25">
      <c r="B103"/>
      <c r="C103" s="5"/>
      <c r="D103" s="5"/>
      <c r="E103" s="5"/>
      <c r="O103" s="54"/>
      <c r="P103" s="59"/>
      <c r="Q103" s="54"/>
      <c r="R103" s="56">
        <f>SUM(R93:R102)</f>
        <v>497</v>
      </c>
      <c r="S103" s="56">
        <f>SUM(S93:S102)</f>
        <v>497</v>
      </c>
      <c r="T103" s="56"/>
      <c r="U103" s="56">
        <f t="shared" si="1"/>
        <v>0</v>
      </c>
    </row>
    <row r="104" spans="2:21" ht="21.95" customHeight="1" x14ac:dyDescent="0.25">
      <c r="B104"/>
      <c r="C104" s="5"/>
      <c r="D104" s="5"/>
      <c r="E104" s="5"/>
    </row>
    <row r="105" spans="2:21" ht="21.95" customHeight="1" x14ac:dyDescent="0.25">
      <c r="B105"/>
      <c r="C105" s="5"/>
      <c r="D105" s="5"/>
      <c r="E105" s="5"/>
    </row>
    <row r="106" spans="2:21" ht="21.95" customHeight="1" x14ac:dyDescent="0.25">
      <c r="B106"/>
      <c r="C106" s="5"/>
      <c r="D106" s="5"/>
      <c r="E106" s="5"/>
    </row>
    <row r="107" spans="2:21" ht="21.95" customHeight="1" x14ac:dyDescent="0.25">
      <c r="B107"/>
      <c r="C107" s="5"/>
      <c r="D107" s="5"/>
      <c r="E107" s="5"/>
    </row>
  </sheetData>
  <sortState xmlns:xlrd2="http://schemas.microsoft.com/office/spreadsheetml/2017/richdata2" ref="N44:U53">
    <sortCondition ref="N44:N53"/>
  </sortState>
  <phoneticPr fontId="0" type="noConversion"/>
  <printOptions horizontalCentered="1" gridLines="1"/>
  <pageMargins left="0" right="0" top="0.39370078740157483" bottom="0" header="0.51181102362204722" footer="0.51181102362204722"/>
  <pageSetup paperSize="9" scale="47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20C6-6D8A-4D31-8F0D-030FA91DEAAB}">
  <dimension ref="A1:G38"/>
  <sheetViews>
    <sheetView workbookViewId="0">
      <selection activeCell="A9" sqref="A9:F9"/>
    </sheetView>
  </sheetViews>
  <sheetFormatPr defaultColWidth="13.75" defaultRowHeight="15.75" x14ac:dyDescent="0.25"/>
  <cols>
    <col min="1" max="1" width="16" style="72" bestFit="1" customWidth="1"/>
    <col min="2" max="6" width="9.375" style="72" customWidth="1"/>
    <col min="7" max="16384" width="13.75" style="72"/>
  </cols>
  <sheetData>
    <row r="1" spans="1:7" ht="18" customHeight="1" thickBot="1" x14ac:dyDescent="0.3">
      <c r="G1" s="73"/>
    </row>
    <row r="2" spans="1:7" ht="18" customHeight="1" x14ac:dyDescent="0.25">
      <c r="A2" s="74" t="s">
        <v>184</v>
      </c>
      <c r="B2" s="75">
        <v>1</v>
      </c>
      <c r="C2" s="75">
        <v>2</v>
      </c>
      <c r="D2" s="75">
        <v>4</v>
      </c>
      <c r="E2" s="75"/>
      <c r="F2" s="76" t="s">
        <v>185</v>
      </c>
      <c r="G2" s="73"/>
    </row>
    <row r="3" spans="1:7" ht="18" customHeight="1" x14ac:dyDescent="0.25">
      <c r="A3" s="77"/>
      <c r="B3" s="78"/>
      <c r="C3" s="78"/>
      <c r="D3" s="78"/>
      <c r="E3" s="78"/>
      <c r="F3" s="79" t="s">
        <v>186</v>
      </c>
      <c r="G3" s="73"/>
    </row>
    <row r="4" spans="1:7" ht="18" customHeight="1" x14ac:dyDescent="0.25">
      <c r="A4" s="80" t="s">
        <v>36</v>
      </c>
      <c r="B4" s="81"/>
      <c r="C4" s="81"/>
      <c r="D4" s="81"/>
      <c r="E4" s="81"/>
      <c r="F4" s="82"/>
      <c r="G4" s="73"/>
    </row>
    <row r="5" spans="1:7" ht="18" customHeight="1" x14ac:dyDescent="0.25">
      <c r="A5" s="83" t="s">
        <v>187</v>
      </c>
      <c r="B5" s="84">
        <v>2</v>
      </c>
      <c r="C5" s="84"/>
      <c r="D5" s="84"/>
      <c r="E5" s="85">
        <f>SUM(B5:D5)</f>
        <v>2</v>
      </c>
      <c r="F5" s="86"/>
      <c r="G5" s="87"/>
    </row>
    <row r="6" spans="1:7" ht="18" customHeight="1" x14ac:dyDescent="0.25">
      <c r="A6" s="83" t="s">
        <v>187</v>
      </c>
      <c r="B6" s="84">
        <v>0</v>
      </c>
      <c r="C6" s="84"/>
      <c r="D6" s="84"/>
      <c r="E6" s="85">
        <f>SUM(B6:D6)</f>
        <v>0</v>
      </c>
      <c r="F6" s="86"/>
      <c r="G6" s="73"/>
    </row>
    <row r="7" spans="1:7" ht="18" customHeight="1" x14ac:dyDescent="0.25">
      <c r="A7" s="83" t="s">
        <v>187</v>
      </c>
      <c r="B7" s="84">
        <v>3</v>
      </c>
      <c r="C7" s="84"/>
      <c r="D7" s="84"/>
      <c r="E7" s="85">
        <f>SUM(B7:D7)</f>
        <v>3</v>
      </c>
      <c r="F7" s="86"/>
      <c r="G7" s="73"/>
    </row>
    <row r="8" spans="1:7" ht="18" customHeight="1" x14ac:dyDescent="0.25">
      <c r="A8" s="83" t="s">
        <v>187</v>
      </c>
      <c r="B8" s="84">
        <v>2</v>
      </c>
      <c r="C8" s="84"/>
      <c r="D8" s="84"/>
      <c r="E8" s="85">
        <f>SUM(B8:D8)</f>
        <v>2</v>
      </c>
      <c r="F8" s="86">
        <f>SUM(E5:E8)</f>
        <v>7</v>
      </c>
      <c r="G8" s="73"/>
    </row>
    <row r="9" spans="1:7" ht="18" customHeight="1" x14ac:dyDescent="0.25">
      <c r="A9" s="80" t="s">
        <v>31</v>
      </c>
      <c r="B9" s="81"/>
      <c r="C9" s="81"/>
      <c r="D9" s="81"/>
      <c r="E9" s="81"/>
      <c r="F9" s="82"/>
      <c r="G9" s="73"/>
    </row>
    <row r="10" spans="1:7" ht="18" customHeight="1" x14ac:dyDescent="0.25">
      <c r="A10" s="83" t="s">
        <v>187</v>
      </c>
      <c r="B10" s="84">
        <v>1</v>
      </c>
      <c r="C10" s="84"/>
      <c r="D10" s="84"/>
      <c r="E10" s="85">
        <f>SUM(B10:D10)</f>
        <v>1</v>
      </c>
      <c r="F10" s="86"/>
      <c r="G10" s="87"/>
    </row>
    <row r="11" spans="1:7" ht="18" customHeight="1" x14ac:dyDescent="0.25">
      <c r="A11" s="83" t="s">
        <v>187</v>
      </c>
      <c r="B11" s="84">
        <v>2</v>
      </c>
      <c r="C11" s="84"/>
      <c r="D11" s="84"/>
      <c r="E11" s="85">
        <f>SUM(B11:D11)</f>
        <v>2</v>
      </c>
      <c r="F11" s="86"/>
      <c r="G11" s="73"/>
    </row>
    <row r="12" spans="1:7" ht="18" customHeight="1" x14ac:dyDescent="0.25">
      <c r="A12" s="83" t="s">
        <v>187</v>
      </c>
      <c r="B12" s="84">
        <v>0</v>
      </c>
      <c r="C12" s="84"/>
      <c r="D12" s="84"/>
      <c r="E12" s="85">
        <f>SUM(B12:D12)</f>
        <v>0</v>
      </c>
      <c r="F12" s="86"/>
      <c r="G12" s="73"/>
    </row>
    <row r="13" spans="1:7" ht="18" customHeight="1" x14ac:dyDescent="0.25">
      <c r="A13" s="83" t="s">
        <v>187</v>
      </c>
      <c r="B13" s="84">
        <v>1</v>
      </c>
      <c r="C13" s="84"/>
      <c r="D13" s="84"/>
      <c r="E13" s="85">
        <f>SUM(B13:D13)</f>
        <v>1</v>
      </c>
      <c r="F13" s="86">
        <f>SUM(E10:E13)</f>
        <v>4</v>
      </c>
      <c r="G13" s="73"/>
    </row>
    <row r="14" spans="1:7" ht="18" customHeight="1" x14ac:dyDescent="0.25">
      <c r="A14" s="88" t="s">
        <v>32</v>
      </c>
      <c r="B14" s="89"/>
      <c r="C14" s="89"/>
      <c r="D14" s="89"/>
      <c r="E14" s="89"/>
      <c r="F14" s="90"/>
      <c r="G14" s="73"/>
    </row>
    <row r="15" spans="1:7" ht="18" customHeight="1" x14ac:dyDescent="0.25">
      <c r="A15" s="91" t="s">
        <v>187</v>
      </c>
      <c r="B15" s="92"/>
      <c r="C15" s="92"/>
      <c r="D15" s="92">
        <v>3</v>
      </c>
      <c r="E15" s="93">
        <f>SUM(B15:D15)</f>
        <v>3</v>
      </c>
      <c r="F15" s="94"/>
      <c r="G15" s="87"/>
    </row>
    <row r="16" spans="1:7" ht="18" customHeight="1" x14ac:dyDescent="0.25">
      <c r="A16" s="91" t="s">
        <v>187</v>
      </c>
      <c r="B16" s="92"/>
      <c r="C16" s="92"/>
      <c r="D16" s="92">
        <v>3</v>
      </c>
      <c r="E16" s="93">
        <f>SUM(B16:D16)</f>
        <v>3</v>
      </c>
      <c r="F16" s="94"/>
      <c r="G16" s="73"/>
    </row>
    <row r="17" spans="1:7" ht="18" customHeight="1" x14ac:dyDescent="0.25">
      <c r="A17" s="91" t="s">
        <v>187</v>
      </c>
      <c r="B17" s="92"/>
      <c r="C17" s="92"/>
      <c r="D17" s="92">
        <v>1</v>
      </c>
      <c r="E17" s="93">
        <f>SUM(B17:D17)</f>
        <v>1</v>
      </c>
      <c r="F17" s="94"/>
      <c r="G17" s="73"/>
    </row>
    <row r="18" spans="1:7" ht="18" customHeight="1" x14ac:dyDescent="0.25">
      <c r="A18" s="91" t="s">
        <v>187</v>
      </c>
      <c r="B18" s="92"/>
      <c r="C18" s="92"/>
      <c r="D18" s="92">
        <v>3</v>
      </c>
      <c r="E18" s="93">
        <f>SUM(B18:D18)</f>
        <v>3</v>
      </c>
      <c r="F18" s="94">
        <f>SUM(E15:E18)</f>
        <v>10</v>
      </c>
      <c r="G18" s="73"/>
    </row>
    <row r="19" spans="1:7" ht="18" customHeight="1" x14ac:dyDescent="0.25">
      <c r="A19" s="88" t="s">
        <v>38</v>
      </c>
      <c r="B19" s="89"/>
      <c r="C19" s="89"/>
      <c r="D19" s="89"/>
      <c r="E19" s="89"/>
      <c r="F19" s="90"/>
      <c r="G19" s="73"/>
    </row>
    <row r="20" spans="1:7" ht="18" customHeight="1" x14ac:dyDescent="0.25">
      <c r="A20" s="91" t="s">
        <v>187</v>
      </c>
      <c r="B20" s="92"/>
      <c r="C20" s="92"/>
      <c r="D20" s="92">
        <v>0</v>
      </c>
      <c r="E20" s="93">
        <f>SUM(B20:D20)</f>
        <v>0</v>
      </c>
      <c r="F20" s="94"/>
      <c r="G20" s="87"/>
    </row>
    <row r="21" spans="1:7" ht="18" customHeight="1" x14ac:dyDescent="0.25">
      <c r="A21" s="91" t="s">
        <v>187</v>
      </c>
      <c r="B21" s="92"/>
      <c r="C21" s="92"/>
      <c r="D21" s="92">
        <v>0</v>
      </c>
      <c r="E21" s="93">
        <f>SUM(B21:D21)</f>
        <v>0</v>
      </c>
      <c r="F21" s="94"/>
      <c r="G21" s="73"/>
    </row>
    <row r="22" spans="1:7" ht="18" customHeight="1" x14ac:dyDescent="0.25">
      <c r="A22" s="91" t="s">
        <v>187</v>
      </c>
      <c r="B22" s="92"/>
      <c r="C22" s="92"/>
      <c r="D22" s="92">
        <v>2</v>
      </c>
      <c r="E22" s="93">
        <f>SUM(B22:D22)</f>
        <v>2</v>
      </c>
      <c r="F22" s="94"/>
      <c r="G22" s="73"/>
    </row>
    <row r="23" spans="1:7" ht="18" customHeight="1" x14ac:dyDescent="0.25">
      <c r="A23" s="91" t="s">
        <v>187</v>
      </c>
      <c r="B23" s="92"/>
      <c r="C23" s="92"/>
      <c r="D23" s="92">
        <v>0</v>
      </c>
      <c r="E23" s="93">
        <f>SUM(B23:D23)</f>
        <v>0</v>
      </c>
      <c r="F23" s="94">
        <f>SUM(E20:E23)</f>
        <v>2</v>
      </c>
      <c r="G23" s="73"/>
    </row>
    <row r="24" spans="1:7" ht="18" customHeight="1" x14ac:dyDescent="0.25">
      <c r="A24" s="95" t="s">
        <v>29</v>
      </c>
      <c r="B24" s="96"/>
      <c r="C24" s="96"/>
      <c r="D24" s="96"/>
      <c r="E24" s="96"/>
      <c r="F24" s="97"/>
      <c r="G24" s="73"/>
    </row>
    <row r="25" spans="1:7" ht="18" customHeight="1" x14ac:dyDescent="0.25">
      <c r="A25" s="98" t="s">
        <v>187</v>
      </c>
      <c r="B25" s="99"/>
      <c r="C25" s="99">
        <v>3</v>
      </c>
      <c r="D25" s="99">
        <v>3</v>
      </c>
      <c r="E25" s="100">
        <f>SUM(B25:D25)</f>
        <v>6</v>
      </c>
      <c r="F25" s="101"/>
      <c r="G25" s="87"/>
    </row>
    <row r="26" spans="1:7" ht="18" customHeight="1" x14ac:dyDescent="0.25">
      <c r="A26" s="98" t="s">
        <v>187</v>
      </c>
      <c r="B26" s="99"/>
      <c r="C26" s="99">
        <v>3</v>
      </c>
      <c r="D26" s="99">
        <v>3</v>
      </c>
      <c r="E26" s="100">
        <f>SUM(B26:D26)</f>
        <v>6</v>
      </c>
      <c r="F26" s="101"/>
      <c r="G26" s="73"/>
    </row>
    <row r="27" spans="1:7" ht="18" customHeight="1" x14ac:dyDescent="0.25">
      <c r="A27" s="98" t="s">
        <v>187</v>
      </c>
      <c r="B27" s="99"/>
      <c r="C27" s="99">
        <v>0</v>
      </c>
      <c r="D27" s="99">
        <v>0</v>
      </c>
      <c r="E27" s="100">
        <f>SUM(B27:D27)</f>
        <v>0</v>
      </c>
      <c r="F27" s="101"/>
      <c r="G27" s="73"/>
    </row>
    <row r="28" spans="1:7" ht="18" customHeight="1" x14ac:dyDescent="0.25">
      <c r="A28" s="98" t="s">
        <v>187</v>
      </c>
      <c r="B28" s="99"/>
      <c r="C28" s="99">
        <v>0</v>
      </c>
      <c r="D28" s="99">
        <v>0</v>
      </c>
      <c r="E28" s="100">
        <f>SUM(B28:D28)</f>
        <v>0</v>
      </c>
      <c r="F28" s="101">
        <f>SUM(E25:E28)</f>
        <v>12</v>
      </c>
      <c r="G28" s="73"/>
    </row>
    <row r="29" spans="1:7" ht="18" customHeight="1" x14ac:dyDescent="0.25">
      <c r="A29" s="95" t="s">
        <v>34</v>
      </c>
      <c r="B29" s="96"/>
      <c r="C29" s="96"/>
      <c r="D29" s="96"/>
      <c r="E29" s="96"/>
      <c r="F29" s="97"/>
      <c r="G29" s="73"/>
    </row>
    <row r="30" spans="1:7" ht="18" customHeight="1" x14ac:dyDescent="0.25">
      <c r="A30" s="98" t="s">
        <v>187</v>
      </c>
      <c r="B30" s="99">
        <v>2</v>
      </c>
      <c r="C30" s="99"/>
      <c r="D30" s="99">
        <v>0</v>
      </c>
      <c r="E30" s="100">
        <f>SUM(B30:D30)</f>
        <v>2</v>
      </c>
      <c r="F30" s="101"/>
      <c r="G30" s="87"/>
    </row>
    <row r="31" spans="1:7" ht="18" customHeight="1" x14ac:dyDescent="0.25">
      <c r="A31" s="98" t="s">
        <v>187</v>
      </c>
      <c r="B31" s="99">
        <v>2</v>
      </c>
      <c r="C31" s="99"/>
      <c r="D31" s="99">
        <v>0</v>
      </c>
      <c r="E31" s="100">
        <f>SUM(B31:D31)</f>
        <v>2</v>
      </c>
      <c r="F31" s="101"/>
      <c r="G31" s="73"/>
    </row>
    <row r="32" spans="1:7" ht="18" customHeight="1" x14ac:dyDescent="0.25">
      <c r="A32" s="98" t="s">
        <v>187</v>
      </c>
      <c r="B32" s="99">
        <v>1</v>
      </c>
      <c r="C32" s="99"/>
      <c r="D32" s="99">
        <v>3</v>
      </c>
      <c r="E32" s="100">
        <f>SUM(B32:D32)</f>
        <v>4</v>
      </c>
      <c r="F32" s="101"/>
      <c r="G32" s="73"/>
    </row>
    <row r="33" spans="1:7" ht="18" customHeight="1" x14ac:dyDescent="0.25">
      <c r="A33" s="98" t="s">
        <v>187</v>
      </c>
      <c r="B33" s="99">
        <v>0</v>
      </c>
      <c r="C33" s="99"/>
      <c r="D33" s="99">
        <v>2</v>
      </c>
      <c r="E33" s="100">
        <f>SUM(B33:D33)</f>
        <v>2</v>
      </c>
      <c r="F33" s="101">
        <f>SUM(E30:E33)</f>
        <v>10</v>
      </c>
      <c r="G33" s="73"/>
    </row>
    <row r="34" spans="1:7" ht="18" customHeight="1" x14ac:dyDescent="0.25">
      <c r="A34" s="95" t="s">
        <v>30</v>
      </c>
      <c r="B34" s="96"/>
      <c r="C34" s="96"/>
      <c r="D34" s="96"/>
      <c r="E34" s="96"/>
      <c r="F34" s="97"/>
      <c r="G34" s="73"/>
    </row>
    <row r="35" spans="1:7" ht="18" customHeight="1" x14ac:dyDescent="0.25">
      <c r="A35" s="98" t="s">
        <v>187</v>
      </c>
      <c r="B35" s="99">
        <v>0</v>
      </c>
      <c r="C35" s="99">
        <v>0</v>
      </c>
      <c r="D35" s="99"/>
      <c r="E35" s="100">
        <f>SUM(B35:D35)</f>
        <v>0</v>
      </c>
      <c r="F35" s="101"/>
      <c r="G35" s="87"/>
    </row>
    <row r="36" spans="1:7" ht="18" customHeight="1" x14ac:dyDescent="0.25">
      <c r="A36" s="98" t="s">
        <v>187</v>
      </c>
      <c r="B36" s="99">
        <v>0</v>
      </c>
      <c r="C36" s="99">
        <v>0</v>
      </c>
      <c r="D36" s="99"/>
      <c r="E36" s="100">
        <f>SUM(B36:D36)</f>
        <v>0</v>
      </c>
      <c r="F36" s="101"/>
      <c r="G36" s="73"/>
    </row>
    <row r="37" spans="1:7" ht="18" customHeight="1" x14ac:dyDescent="0.25">
      <c r="A37" s="98" t="s">
        <v>187</v>
      </c>
      <c r="B37" s="99">
        <v>1</v>
      </c>
      <c r="C37" s="99">
        <v>3</v>
      </c>
      <c r="D37" s="99"/>
      <c r="E37" s="100">
        <f>SUM(B37:D37)</f>
        <v>4</v>
      </c>
      <c r="F37" s="101"/>
      <c r="G37" s="73"/>
    </row>
    <row r="38" spans="1:7" ht="18" customHeight="1" x14ac:dyDescent="0.25">
      <c r="A38" s="98" t="s">
        <v>187</v>
      </c>
      <c r="B38" s="99">
        <v>3</v>
      </c>
      <c r="C38" s="99">
        <v>3</v>
      </c>
      <c r="D38" s="99"/>
      <c r="E38" s="100">
        <f>SUM(B38:D38)</f>
        <v>6</v>
      </c>
      <c r="F38" s="101">
        <f>SUM(E35:E38)</f>
        <v>10</v>
      </c>
      <c r="G38" s="73"/>
    </row>
  </sheetData>
  <mergeCells count="12">
    <mergeCell ref="A9:F9"/>
    <mergeCell ref="A14:F14"/>
    <mergeCell ref="A19:F19"/>
    <mergeCell ref="A24:F24"/>
    <mergeCell ref="A29:F29"/>
    <mergeCell ref="A34:F34"/>
    <mergeCell ref="A2:A3"/>
    <mergeCell ref="B2:B3"/>
    <mergeCell ref="C2:C3"/>
    <mergeCell ref="D2:D3"/>
    <mergeCell ref="E2:E3"/>
    <mergeCell ref="A4:F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Campionato</vt:lpstr>
      <vt:lpstr>Classifiche avulse</vt:lpstr>
      <vt:lpstr>Campionato!Area_stampa</vt:lpstr>
      <vt:lpstr>'Classifiche avulse'!Area_stampa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 Costadone - MartinoRossi SpA</cp:lastModifiedBy>
  <cp:lastPrinted>2024-05-27T08:56:26Z</cp:lastPrinted>
  <dcterms:created xsi:type="dcterms:W3CDTF">1997-11-07T13:29:19Z</dcterms:created>
  <dcterms:modified xsi:type="dcterms:W3CDTF">2024-05-27T09:02:55Z</dcterms:modified>
</cp:coreProperties>
</file>